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sledera\Desktop\b. Current Templates\"/>
    </mc:Choice>
  </mc:AlternateContent>
  <xr:revisionPtr revIDLastSave="0" documentId="13_ncr:1_{7CA9F399-1A37-4A0A-B1EF-9CCF8F215D37}" xr6:coauthVersionLast="36" xr6:coauthVersionMax="36" xr10:uidLastSave="{00000000-0000-0000-0000-000000000000}"/>
  <workbookProtection workbookPassword="F6CF" lockStructure="1"/>
  <bookViews>
    <workbookView xWindow="0" yWindow="0" windowWidth="28800" windowHeight="12225" tabRatio="785" xr2:uid="{00000000-000D-0000-FFFF-FFFF00000000}"/>
  </bookViews>
  <sheets>
    <sheet name="Instructions" sheetId="6" r:id="rId1"/>
    <sheet name="Calculations-Data Entry" sheetId="1" r:id="rId2"/>
    <sheet name="Default &amp; Going Concern" sheetId="2" r:id="rId3"/>
    <sheet name="Performance Summary" sheetId="3" r:id="rId4"/>
    <sheet name="Measure Formulas &amp; Ratings" sheetId="5" r:id="rId5"/>
  </sheets>
  <definedNames>
    <definedName name="_xlnm.Print_Area" localSheetId="2">'Default &amp; Going Concern'!$A$1:$E$20</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H41" i="1"/>
  <c r="G11" i="3" l="1"/>
  <c r="G10" i="3"/>
  <c r="G13" i="3"/>
  <c r="B30" i="1" l="1"/>
  <c r="B29" i="1"/>
  <c r="B28" i="1"/>
  <c r="H30" i="1"/>
  <c r="G30" i="1"/>
  <c r="F30" i="1"/>
  <c r="E30" i="1"/>
  <c r="D30" i="1"/>
  <c r="H29" i="1"/>
  <c r="G29" i="1"/>
  <c r="F29" i="1"/>
  <c r="E29" i="1"/>
  <c r="D29" i="1"/>
  <c r="H28" i="1"/>
  <c r="G28" i="1"/>
  <c r="F28" i="1"/>
  <c r="E28" i="1"/>
  <c r="D28" i="1"/>
  <c r="H40" i="1" l="1"/>
  <c r="H31" i="1"/>
  <c r="H33" i="1" s="1"/>
  <c r="H34" i="1" s="1"/>
  <c r="G18" i="1"/>
  <c r="G19" i="1" s="1"/>
  <c r="G14" i="1"/>
  <c r="G21" i="1" l="1"/>
  <c r="B12" i="3"/>
  <c r="E13" i="3"/>
  <c r="C13" i="3"/>
  <c r="D13" i="3"/>
  <c r="F14" i="3"/>
  <c r="F13" i="3"/>
  <c r="B13" i="3"/>
  <c r="B14" i="3"/>
  <c r="B18" i="1" l="1"/>
  <c r="B5" i="3"/>
  <c r="B4" i="3"/>
  <c r="B3" i="3"/>
  <c r="B5" i="2"/>
  <c r="B4" i="2"/>
  <c r="B3" i="2"/>
  <c r="G40" i="1" l="1"/>
  <c r="F40" i="1"/>
  <c r="E40" i="1"/>
  <c r="D42" i="1"/>
  <c r="D41" i="1"/>
  <c r="E42" i="1" l="1"/>
  <c r="G42" i="1"/>
  <c r="F42" i="1"/>
  <c r="F41" i="1"/>
  <c r="E41" i="1"/>
  <c r="G41" i="1"/>
  <c r="D40" i="1"/>
  <c r="C60" i="1"/>
  <c r="B60" i="1"/>
  <c r="C59" i="1"/>
  <c r="B59" i="1"/>
  <c r="G31" i="1"/>
  <c r="G33" i="1" s="1"/>
  <c r="F31" i="1"/>
  <c r="F33" i="1" s="1"/>
  <c r="F34" i="1" s="1"/>
  <c r="E11" i="3" s="1"/>
  <c r="E31" i="1"/>
  <c r="E33" i="1" s="1"/>
  <c r="E34" i="1" s="1"/>
  <c r="D11" i="3" s="1"/>
  <c r="D31" i="1"/>
  <c r="D33" i="1" s="1"/>
  <c r="D34" i="1" s="1"/>
  <c r="C11" i="3" s="1"/>
  <c r="C31" i="1"/>
  <c r="C33" i="1" s="1"/>
  <c r="C34" i="1" s="1"/>
  <c r="B31" i="1"/>
  <c r="B33" i="1" s="1"/>
  <c r="F18" i="1"/>
  <c r="F19" i="1" s="1"/>
  <c r="E18" i="1"/>
  <c r="E19" i="1" s="1"/>
  <c r="D18" i="1"/>
  <c r="D19" i="1" s="1"/>
  <c r="C18" i="1"/>
  <c r="C19" i="1" s="1"/>
  <c r="B19" i="1"/>
  <c r="F14" i="1"/>
  <c r="E14" i="1"/>
  <c r="D14" i="1"/>
  <c r="C14" i="1"/>
  <c r="B14" i="1"/>
  <c r="E43" i="1" l="1"/>
  <c r="D12" i="3" s="1"/>
  <c r="H43" i="1"/>
  <c r="G12" i="3" s="1"/>
  <c r="B34" i="1"/>
  <c r="B11" i="3" s="1"/>
  <c r="B54" i="1"/>
  <c r="B57" i="1" s="1"/>
  <c r="G34" i="1"/>
  <c r="F11" i="3" s="1"/>
  <c r="C54" i="1"/>
  <c r="C57" i="1" s="1"/>
  <c r="B61" i="1"/>
  <c r="D43" i="1"/>
  <c r="C12" i="3" s="1"/>
  <c r="E21" i="1"/>
  <c r="E10" i="3" s="1"/>
  <c r="D21" i="1"/>
  <c r="D10" i="3" s="1"/>
  <c r="C61" i="1"/>
  <c r="G43" i="1"/>
  <c r="F12" i="3" s="1"/>
  <c r="F43" i="1"/>
  <c r="E12" i="3" s="1"/>
  <c r="B21" i="1"/>
  <c r="B10" i="3" s="1"/>
  <c r="F21" i="1"/>
  <c r="F10" i="3" s="1"/>
  <c r="C21" i="1"/>
  <c r="C10" i="3" s="1"/>
  <c r="B63" i="1" l="1"/>
  <c r="B15" i="3" s="1"/>
  <c r="C63" i="1"/>
  <c r="F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Leder</author>
  </authors>
  <commentList>
    <comment ref="B10" authorId="0" shapeId="0" xr:uid="{869B80D0-A607-4053-A479-8BC16C895EAE}">
      <text>
        <r>
          <rPr>
            <b/>
            <sz val="9"/>
            <color indexed="81"/>
            <rFont val="Tahoma"/>
            <family val="2"/>
          </rPr>
          <t>Andrea Leder:</t>
        </r>
        <r>
          <rPr>
            <sz val="9"/>
            <color indexed="81"/>
            <rFont val="Tahoma"/>
            <family val="2"/>
          </rPr>
          <t xml:space="preserve">
To access the FY21 dashboard detail, the charter representative must log-in to ASBCS Online, go to the financial dashboard and click on the "View Details" link on the right.</t>
        </r>
      </text>
    </comment>
    <comment ref="A12" authorId="0" shapeId="0" xr:uid="{00000000-0006-0000-0100-000001000000}">
      <text>
        <r>
          <rPr>
            <b/>
            <sz val="9"/>
            <color indexed="81"/>
            <rFont val="Tahoma"/>
            <family val="2"/>
          </rPr>
          <t>Andrea Leder:</t>
        </r>
        <r>
          <rPr>
            <sz val="9"/>
            <color indexed="81"/>
            <rFont val="Tahoma"/>
            <family val="2"/>
          </rPr>
          <t xml:space="preserve">
Minimally, the charter holder must include in this row the charter holder’s unspent Classroom Site Fund monies from FY 2021 (received to date) and, if applicable, from prior fiscal years.</t>
        </r>
      </text>
    </comment>
    <comment ref="A13" authorId="0" shapeId="0" xr:uid="{00000000-0006-0000-0100-000002000000}">
      <text>
        <r>
          <rPr>
            <b/>
            <sz val="9"/>
            <color indexed="81"/>
            <rFont val="Tahoma"/>
            <family val="2"/>
          </rPr>
          <t>Andrea Leder:</t>
        </r>
        <r>
          <rPr>
            <sz val="9"/>
            <color indexed="81"/>
            <rFont val="Tahoma"/>
            <family val="2"/>
          </rPr>
          <t xml:space="preserve">
This row would include available balances on lines of credit or unrestricted investments identified on the statement of financial position as current assets. Bond reserve funds available to cover general operating expenses may also be included, but not reserve funds for specific expenses, such as repairs or insurance.</t>
        </r>
      </text>
    </comment>
    <comment ref="B26" authorId="0" shapeId="0" xr:uid="{F005874E-DC5F-420F-B7B9-4BCB5B7F7432}">
      <text>
        <r>
          <rPr>
            <b/>
            <sz val="9"/>
            <color indexed="81"/>
            <rFont val="Tahoma"/>
            <family val="2"/>
          </rPr>
          <t>Andrea Leder:</t>
        </r>
        <r>
          <rPr>
            <sz val="9"/>
            <color indexed="81"/>
            <rFont val="Tahoma"/>
            <family val="2"/>
          </rPr>
          <t xml:space="preserve">
To access the FY21 dashboard detail, the charter representative must log-in to ASBCS Online, go to the financial dashboard and click on the "View Details" link on the right.</t>
        </r>
      </text>
    </comment>
    <comment ref="A48" authorId="0" shapeId="0" xr:uid="{EA0D4A99-0461-486C-B00D-583A0ABF9476}">
      <text>
        <r>
          <rPr>
            <b/>
            <sz val="9"/>
            <color indexed="81"/>
            <rFont val="Tahoma"/>
            <family val="2"/>
          </rPr>
          <t>Andrea Leder:</t>
        </r>
        <r>
          <rPr>
            <sz val="9"/>
            <color indexed="81"/>
            <rFont val="Tahoma"/>
            <family val="2"/>
          </rPr>
          <t xml:space="preserve">
To access the FY21 dashboard detail, the charter representative must log-in to ASBCS Online, go to the financial dashboard and click on the "View Details" link on the right.</t>
        </r>
      </text>
    </comment>
    <comment ref="B53" authorId="0" shapeId="0" xr:uid="{D9BBF9E0-86EA-4E09-88AC-3D95AFEF25EF}">
      <text>
        <r>
          <rPr>
            <b/>
            <sz val="9"/>
            <color indexed="81"/>
            <rFont val="Tahoma"/>
            <family val="2"/>
          </rPr>
          <t>Andrea Leder:</t>
        </r>
        <r>
          <rPr>
            <sz val="9"/>
            <color indexed="81"/>
            <rFont val="Tahoma"/>
            <family val="2"/>
          </rPr>
          <t xml:space="preserve">
To access the FY21 dashboard detail, the charter representative must log-in to ASBCS Online, go to the financial dashboard and click on the "View Details" link on the right.</t>
        </r>
      </text>
    </comment>
    <comment ref="A55" authorId="0" shapeId="0" xr:uid="{00000000-0006-0000-0100-000003000000}">
      <text>
        <r>
          <rPr>
            <b/>
            <sz val="9"/>
            <color indexed="81"/>
            <rFont val="Tahoma"/>
            <family val="2"/>
          </rPr>
          <t>Andrea Leder:</t>
        </r>
        <r>
          <rPr>
            <sz val="9"/>
            <color indexed="81"/>
            <rFont val="Tahoma"/>
            <family val="2"/>
          </rPr>
          <t xml:space="preserve">
This row would include the interest expense associated with the charter holder’s “debt principal.”</t>
        </r>
      </text>
    </comment>
    <comment ref="A58" authorId="0" shapeId="0" xr:uid="{00000000-0006-0000-0100-000004000000}">
      <text>
        <r>
          <rPr>
            <b/>
            <sz val="9"/>
            <color indexed="81"/>
            <rFont val="Tahoma"/>
            <family val="2"/>
          </rPr>
          <t>Andrea Leder:</t>
        </r>
        <r>
          <rPr>
            <sz val="9"/>
            <color indexed="81"/>
            <rFont val="Tahoma"/>
            <family val="2"/>
          </rPr>
          <t xml:space="preserve">
This row would include principal payments associated with 1) bonds or loans for a charter holder that purchases its facilities, 2) principal payment associated with other long-term loans obtained by the charter holder and 3) principal payments associated with capital leases. Amounts owed on lines of credit or credit cards are not included in the calculation.</t>
        </r>
      </text>
    </comment>
  </commentList>
</comments>
</file>

<file path=xl/sharedStrings.xml><?xml version="1.0" encoding="utf-8"?>
<sst xmlns="http://schemas.openxmlformats.org/spreadsheetml/2006/main" count="227" uniqueCount="182">
  <si>
    <t xml:space="preserve">Charter Holder Name: </t>
  </si>
  <si>
    <t>Charter Holder CTDS:</t>
  </si>
  <si>
    <t>Charter Holder Entity ID:</t>
  </si>
  <si>
    <t>QUARTERLY CALCULATIONS:</t>
  </si>
  <si>
    <t>Cash &amp; Cash Equivalents</t>
  </si>
  <si>
    <t>CSF Cash Carryover &amp; Other Restricted Cash</t>
  </si>
  <si>
    <t>Other Sources of Liquidity</t>
  </si>
  <si>
    <t>AVAILABLE LIQUIDITY</t>
  </si>
  <si>
    <t>Total Expenses</t>
  </si>
  <si>
    <t>Depreciation/Amortization</t>
  </si>
  <si>
    <t>Other Noncash Expenses</t>
  </si>
  <si>
    <t>ADJUSTED EXPENSES</t>
  </si>
  <si>
    <t>DAILY EXPENSES</t>
  </si>
  <si>
    <t>UNRESTRICTED DAYS LIQUIDITY</t>
  </si>
  <si>
    <t>TOTAL REVENUES</t>
  </si>
  <si>
    <t>ADJUSTED NET INCOME</t>
  </si>
  <si>
    <t>ADJUSTED NET INCOME/TOTAL REVENUES</t>
  </si>
  <si>
    <t>Adjusted Net Income</t>
  </si>
  <si>
    <t>Interest Expense</t>
  </si>
  <si>
    <t>Facility Lease Expense</t>
  </si>
  <si>
    <t>AVAILABLE RESOURCES</t>
  </si>
  <si>
    <t>Debt Principal</t>
  </si>
  <si>
    <t>Interest</t>
  </si>
  <si>
    <t>TOTAL DEBT AND FACILITY LEASE COSTS</t>
  </si>
  <si>
    <t>Lease Adjusted DSCR</t>
  </si>
  <si>
    <t>LEASE ADJUSTED DEBT SERVICE COVERAGE RATIO</t>
  </si>
  <si>
    <t>AVERAGE DAILY MEMBERSHIP</t>
  </si>
  <si>
    <t>ANNUAL ADM:</t>
  </si>
  <si>
    <t>3rd Quarter</t>
  </si>
  <si>
    <t>4th Quarter</t>
  </si>
  <si>
    <t>THREE-YEAR AVERAGE</t>
  </si>
  <si>
    <t>2nd Quarter</t>
  </si>
  <si>
    <t>1st Quarter</t>
  </si>
  <si>
    <t xml:space="preserve">   FY21 Growth Rate</t>
  </si>
  <si>
    <t xml:space="preserve">   FY20 Growth Rate</t>
  </si>
  <si>
    <r>
      <rPr>
        <sz val="11"/>
        <color theme="1"/>
        <rFont val="Calibri"/>
        <family val="2"/>
        <scheme val="minor"/>
      </rPr>
      <t xml:space="preserve">   </t>
    </r>
    <r>
      <rPr>
        <u/>
        <sz val="11"/>
        <color theme="1"/>
        <rFont val="Calibri"/>
        <family val="2"/>
        <scheme val="minor"/>
      </rPr>
      <t>CALCULATIONS:</t>
    </r>
  </si>
  <si>
    <t>FORMULA:</t>
  </si>
  <si>
    <t>(Unrestricted Cash + Other Sources of Liquidity)</t>
  </si>
  <si>
    <t>divided by</t>
  </si>
  <si>
    <t>[(Total Expenses - Noncash Expenses)/365]</t>
  </si>
  <si>
    <t>MEASURE RATINGS:</t>
  </si>
  <si>
    <t>Meets = 30 or more days</t>
  </si>
  <si>
    <t>Below = &lt; 15 days</t>
  </si>
  <si>
    <t>FORMULA #1:</t>
  </si>
  <si>
    <t>Total Revenues</t>
  </si>
  <si>
    <t>minus</t>
  </si>
  <si>
    <t>(Total Expenses - Noncash Expenses)</t>
  </si>
  <si>
    <t>FORMULA #2:</t>
  </si>
  <si>
    <t>ANNUAL GROWTH RATES:</t>
  </si>
  <si>
    <t>FY21 GR = (FY21ADM - FY20ADM)/FY20ADM</t>
  </si>
  <si>
    <t>FY20 GR = (FY20ADM - FY19ADM)/FY19ADM</t>
  </si>
  <si>
    <t>FY19 GR = (FY19ADM - FY18ADM(/FY18ADM</t>
  </si>
  <si>
    <t>THREE-YEAR AVERAGE:</t>
  </si>
  <si>
    <t>[(FY21 GR + FY20 GR + FY19 GR)/3]x100</t>
  </si>
  <si>
    <t>Small (&lt;200 ADM) or Medium (200 to 599 ADM)</t>
  </si>
  <si>
    <t>Meets = Increase or decrease of 4.99% or less</t>
  </si>
  <si>
    <t>Approaches = Decrease of 5% to 14.99%</t>
  </si>
  <si>
    <t>Below = Decrease of 15%+</t>
  </si>
  <si>
    <t>Large (600+ ADM)</t>
  </si>
  <si>
    <t>Meets = Increase or decrease of 2.99% or less</t>
  </si>
  <si>
    <t>Approaches = Decrease of 3% to 9.99%</t>
  </si>
  <si>
    <t>Below = Decrease of 10%+</t>
  </si>
  <si>
    <t>(Adjusted Net Income + Interest Expense + Facility Lease Expense)</t>
  </si>
  <si>
    <t>(Debt Principal + Interest + Facility Lease Expense)</t>
  </si>
  <si>
    <t>Approaches = Between 1.0 and 1.10</t>
  </si>
  <si>
    <t>Below = &lt; 1.0</t>
  </si>
  <si>
    <r>
      <t xml:space="preserve">Approaches = </t>
    </r>
    <r>
      <rPr>
        <b/>
        <sz val="11"/>
        <color theme="7"/>
        <rFont val="Calibri"/>
        <family val="2"/>
      </rPr>
      <t>≥ 15 days, but &lt; 30 days</t>
    </r>
  </si>
  <si>
    <r>
      <t xml:space="preserve">Below = ANI is negative </t>
    </r>
    <r>
      <rPr>
        <b/>
        <u/>
        <sz val="11"/>
        <color rgb="FFC00000"/>
        <rFont val="Calibri"/>
        <family val="2"/>
        <scheme val="minor"/>
      </rPr>
      <t>and</t>
    </r>
    <r>
      <rPr>
        <b/>
        <sz val="11"/>
        <color rgb="FFC00000"/>
        <rFont val="Calibri"/>
        <family val="2"/>
        <scheme val="minor"/>
      </rPr>
      <t xml:space="preserve"> ANI/TR is </t>
    </r>
    <r>
      <rPr>
        <b/>
        <sz val="11"/>
        <color rgb="FFC00000"/>
        <rFont val="Calibri"/>
        <family val="2"/>
      </rPr>
      <t xml:space="preserve">≤ </t>
    </r>
    <r>
      <rPr>
        <b/>
        <sz val="11"/>
        <color rgb="FFC00000"/>
        <rFont val="Calibri"/>
        <family val="2"/>
        <scheme val="minor"/>
      </rPr>
      <t>to (5%)</t>
    </r>
  </si>
  <si>
    <r>
      <t xml:space="preserve">Meets = </t>
    </r>
    <r>
      <rPr>
        <b/>
        <sz val="11"/>
        <color theme="9" tint="-0.249977111117893"/>
        <rFont val="Calibri"/>
        <family val="2"/>
      </rPr>
      <t>&gt;</t>
    </r>
    <r>
      <rPr>
        <b/>
        <sz val="11"/>
        <color theme="9" tint="-0.249977111117893"/>
        <rFont val="Calibri"/>
        <family val="2"/>
        <scheme val="minor"/>
      </rPr>
      <t xml:space="preserve"> 1.10</t>
    </r>
  </si>
  <si>
    <r>
      <t xml:space="preserve">Meets = ANI </t>
    </r>
    <r>
      <rPr>
        <b/>
        <sz val="11"/>
        <color theme="9" tint="-0.249977111117893"/>
        <rFont val="Calibri"/>
        <family val="2"/>
      </rPr>
      <t>≥</t>
    </r>
    <r>
      <rPr>
        <b/>
        <sz val="11"/>
        <color theme="9" tint="-0.249977111117893"/>
        <rFont val="Calibri"/>
        <family val="2"/>
        <scheme val="minor"/>
      </rPr>
      <t xml:space="preserve"> to $1</t>
    </r>
  </si>
  <si>
    <r>
      <t xml:space="preserve">Approaches = ANI is 0 or negative </t>
    </r>
    <r>
      <rPr>
        <b/>
        <u/>
        <sz val="11"/>
        <color theme="7"/>
        <rFont val="Calibri"/>
        <family val="2"/>
        <scheme val="minor"/>
      </rPr>
      <t>and</t>
    </r>
    <r>
      <rPr>
        <b/>
        <sz val="11"/>
        <color theme="7"/>
        <rFont val="Calibri"/>
        <family val="2"/>
        <scheme val="minor"/>
      </rPr>
      <t xml:space="preserve"> ANI/TR is between 0% and (4.99%)</t>
    </r>
  </si>
  <si>
    <t>Unrestricted Days Liquidity Measure</t>
  </si>
  <si>
    <t>Adjusted Net Income Measure</t>
  </si>
  <si>
    <t>Average Daily Membership Measure</t>
  </si>
  <si>
    <t>Lease Adjusted Debt Service Coverage Ratio Measure</t>
  </si>
  <si>
    <t>Current Measure Formulas and Ratings</t>
  </si>
  <si>
    <t>DEFAULT</t>
  </si>
  <si>
    <t>Default Measure</t>
  </si>
  <si>
    <t>Going Concern Measure</t>
  </si>
  <si>
    <t>Considers absence or presence of certain disclosure in the audit.</t>
  </si>
  <si>
    <r>
      <t>Meets</t>
    </r>
    <r>
      <rPr>
        <sz val="11"/>
        <color theme="9" tint="-0.249977111117893"/>
        <rFont val="Calibri"/>
        <family val="2"/>
        <scheme val="minor"/>
      </rPr>
      <t xml:space="preserve"> </t>
    </r>
    <r>
      <rPr>
        <sz val="11"/>
        <rFont val="Calibri"/>
        <family val="2"/>
        <scheme val="minor"/>
      </rPr>
      <t>= Charter holder is not in default on material loans or facility agreements or both</t>
    </r>
  </si>
  <si>
    <r>
      <t xml:space="preserve">Below </t>
    </r>
    <r>
      <rPr>
        <sz val="11"/>
        <rFont val="Calibri"/>
        <family val="2"/>
        <scheme val="minor"/>
      </rPr>
      <t>= Charter holder is in default on material loans or facility agreements or both</t>
    </r>
  </si>
  <si>
    <r>
      <t xml:space="preserve">Meets </t>
    </r>
    <r>
      <rPr>
        <sz val="11"/>
        <rFont val="Calibri"/>
        <family val="2"/>
        <scheme val="minor"/>
      </rPr>
      <t>= The most recent audit does not include explanatory paragraph in Independent Auditor's Report or disclosure in the notes to the financial statements</t>
    </r>
  </si>
  <si>
    <r>
      <t xml:space="preserve">Below (Option 1) </t>
    </r>
    <r>
      <rPr>
        <sz val="11"/>
        <rFont val="Calibri"/>
        <family val="2"/>
        <scheme val="minor"/>
      </rPr>
      <t>= Disclosure in Independent Auditor's Report and financial statement notes (Substantial doubt about the charter holder's ability to continue operating is raised in the audit and is not alleviated by management's plans</t>
    </r>
  </si>
  <si>
    <r>
      <t>Below (Option 2)</t>
    </r>
    <r>
      <rPr>
        <sz val="11"/>
        <rFont val="Calibri"/>
        <family val="2"/>
        <scheme val="minor"/>
      </rPr>
      <t xml:space="preserve"> = Disclosure in financial statement notes only (Substantial doubt about the charter holder's ability to continue operating is raised in the audit, but is alleviated by management's plans</t>
    </r>
  </si>
  <si>
    <t>RATING AS OF QUARTER END DATE</t>
  </si>
  <si>
    <t>CHARTER HOLDER'S BASIS FOR RATING</t>
  </si>
  <si>
    <t>GOING CONCERN</t>
  </si>
  <si>
    <t>LEASE ADJUSTED DSCR</t>
  </si>
  <si>
    <t>To facilitate charter holders monitoring, throughout the school year, their performance under the Board's Financial</t>
  </si>
  <si>
    <t>▪</t>
  </si>
  <si>
    <t>GENERAL INSTRUCTIONS</t>
  </si>
  <si>
    <t xml:space="preserve">On the "Calculations-Data Entry" tab, enter the applicable data in each field with a box border around it. Based on </t>
  </si>
  <si>
    <t>the data entered, your performance for the period will calculate automatically.</t>
  </si>
  <si>
    <t>If a field includes a red triangle in the right upper corner, then the field includes a comment. Click on the red triangle</t>
  </si>
  <si>
    <t>to see this additional information.</t>
  </si>
  <si>
    <t>1.</t>
  </si>
  <si>
    <t>2.</t>
  </si>
  <si>
    <t>3.</t>
  </si>
  <si>
    <t>Go to the charter holder's financial dashboard (accessed through the "Performance" tab under "Detailed Information").</t>
  </si>
  <si>
    <t>Click on the "View Details" link (located on the right side of the dashboard in the gray bar).</t>
  </si>
  <si>
    <t>Enter the charter holder's name, CTDS and Entity ID on the "Calculations-Data Entry" tab. Once entered, this</t>
  </si>
  <si>
    <t>information will populate on the other applicable tabs.</t>
  </si>
  <si>
    <t>▫</t>
  </si>
  <si>
    <t>If not specifically listed on the unaudited income statement (statement of activities), the charter</t>
  </si>
  <si>
    <t>holder must provide accounting system reports or lease and debt schedules identifying, as</t>
  </si>
  <si>
    <t>used in the Lease Adjusted Debt Service Coverage Ratio (Lease Adjusted DSCR) calculation.</t>
  </si>
  <si>
    <t>The charter holder must provide accounting system reports or debt schedules identifying, as</t>
  </si>
  <si>
    <t>holder's Lease Adjusted DSCR calculation.</t>
  </si>
  <si>
    <t>is not the case, support must be provided.</t>
  </si>
  <si>
    <t>report. In most cases, the amounts will be pulled directly from the unaudited financial statements. When that</t>
  </si>
  <si>
    <t>As data is entered on the "Calculations-Data Entry" and "Default &amp; Going Concern" tabs, the "Performance Summary"</t>
  </si>
  <si>
    <t>Log-in to ASBCS Online.</t>
  </si>
  <si>
    <t>Final determinations of a charter holder's performance under the financial framework will be made by Board staff and</t>
  </si>
  <si>
    <t>any questions, please contact Board staff at (602) 364-3080 or audits@asbcs.az.gov.</t>
  </si>
  <si>
    <t>tab will update automatically.</t>
  </si>
  <si>
    <t>FY2022 Financial Framework Measure Calculator (FY2022 Measure Calculator)</t>
  </si>
  <si>
    <t>Performance Framework (financial framework), the Board has developed the FY2022 Measure Calculator.</t>
  </si>
  <si>
    <t>must use the FY2022 Measure Calculator as part of the intervention process.</t>
  </si>
  <si>
    <r>
      <t>be reflected in the dashboard made publicly available after the charter holder's FY2022 audit has been reviewed.</t>
    </r>
    <r>
      <rPr>
        <sz val="11"/>
        <color theme="1"/>
        <rFont val="Calibri"/>
        <family val="2"/>
        <scheme val="minor"/>
      </rPr>
      <t xml:space="preserve"> If you have</t>
    </r>
  </si>
  <si>
    <t>Accessing FY21 Dashboard Data</t>
  </si>
  <si>
    <t>The Board has made available to charter representatives the detail behind the financial performance dashboards.</t>
  </si>
  <si>
    <t>To access the FY2021 dashboard detail, the charter representative must:</t>
  </si>
  <si>
    <t>In addition to the "General Instructions" above, the following instructions apply to charter holders in financial</t>
  </si>
  <si>
    <t>ADDITIONAL INSTRUCTIONS FOR CHARTERS IN INTERVENTION PROCESS</t>
  </si>
  <si>
    <t>intervention and required to use the FY2022 Measure Calculator as part of the intervention process.</t>
  </si>
  <si>
    <r>
      <t xml:space="preserve">All FY2022 </t>
    </r>
    <r>
      <rPr>
        <u/>
        <sz val="11"/>
        <color theme="1"/>
        <rFont val="Calibri"/>
        <family val="2"/>
        <scheme val="minor"/>
      </rPr>
      <t>dollar amounts</t>
    </r>
    <r>
      <rPr>
        <sz val="11"/>
        <color theme="1"/>
        <rFont val="Calibri"/>
        <family val="2"/>
        <scheme val="minor"/>
      </rPr>
      <t xml:space="preserve"> entered on the "Calculations-Data Entry" tab must be supported by the quarterly</t>
    </r>
  </si>
  <si>
    <t>applicable, the facility lease expense and interest expense paid by the charter holder for FY2022 and</t>
  </si>
  <si>
    <t>applicable, the "Debt Principal" paid by the charter holder in FY2022 and used in the charter</t>
  </si>
  <si>
    <t>NOTE: For the FY2022 Measure Calculators submitted by the charter holder subsequent to the initial submission,</t>
  </si>
  <si>
    <t>the charter holder will add the next quarter's data to the FY2022 Measure Calculator updated, as necessary, by</t>
  </si>
  <si>
    <t>and then add the next quarter's information. Eventually, the FY2022 Measure Calculator will reflect the charter</t>
  </si>
  <si>
    <t>Fiscal Year 2022 - Financial Framework Performance Summary</t>
  </si>
  <si>
    <t>FY2021 AUDIT</t>
  </si>
  <si>
    <t>AS OF 9/30/21</t>
  </si>
  <si>
    <t>AS OF 12/31/21</t>
  </si>
  <si>
    <t>AS OF 3/31/22</t>
  </si>
  <si>
    <t>AS OF 6/30/22</t>
  </si>
  <si>
    <t>AS OF 9/30/22</t>
  </si>
  <si>
    <t>Fiscal Year 2022 - Default and Going Concern Measures</t>
  </si>
  <si>
    <t>FY21 Dashboard Rating</t>
  </si>
  <si>
    <t>PROJECTED RATING AS OF JUNE 30, 2022</t>
  </si>
  <si>
    <t>As of 9/30/21</t>
  </si>
  <si>
    <t>As of 12/31/21</t>
  </si>
  <si>
    <t>As of 3/31/22</t>
  </si>
  <si>
    <t>As of 6/30/22</t>
  </si>
  <si>
    <t>As of 9/30/22</t>
  </si>
  <si>
    <t>Column1</t>
  </si>
  <si>
    <t>Meets Standard</t>
  </si>
  <si>
    <t>Below Standard</t>
  </si>
  <si>
    <t>Fiscal Year 2022 - Calculated Financial Framework Measures</t>
  </si>
  <si>
    <t>FY21 Dashboard</t>
  </si>
  <si>
    <t>FY21 Dashboard (3-Year Average)</t>
  </si>
  <si>
    <t>As of 9/30/21 (YTD)</t>
  </si>
  <si>
    <t>As of 12/31/21 (YTD)</t>
  </si>
  <si>
    <t>As of 3/31/22 (YTD)</t>
  </si>
  <si>
    <t>As of 6/30/22 (YTD)</t>
  </si>
  <si>
    <t>As of 9/30/22 (YTD)</t>
  </si>
  <si>
    <t>FY22 Annual Budget Proj.</t>
  </si>
  <si>
    <t xml:space="preserve">FY2019 [Year 4]  </t>
  </si>
  <si>
    <t xml:space="preserve">FY2020 [Year 3]  </t>
  </si>
  <si>
    <t xml:space="preserve">FY2021 [Year 2]  </t>
  </si>
  <si>
    <t xml:space="preserve">FY2023 (Q1) [Year 1]  </t>
  </si>
  <si>
    <t xml:space="preserve">FY2022 (Q1) [Year 1]  </t>
  </si>
  <si>
    <t xml:space="preserve">FY2022 (Q2) [Year 1]  </t>
  </si>
  <si>
    <t xml:space="preserve">FY2022 (Q3) [Year 1]  </t>
  </si>
  <si>
    <t xml:space="preserve">FY2022 (Q4) [Year 1]  </t>
  </si>
  <si>
    <t>1st Quarter (Next Yr)</t>
  </si>
  <si>
    <t xml:space="preserve">   FY22 Growth Rate</t>
  </si>
  <si>
    <t>JUNE 30, 2022 CALCULATION:</t>
  </si>
  <si>
    <t>Charter holders identified for intervention under the financial framework based on the FY2021 audit</t>
  </si>
  <si>
    <t>Calculator provides a way to track performance throughout the school year to ensure they continue to</t>
  </si>
  <si>
    <t>meet the Board's financial performance expectations.</t>
  </si>
  <si>
    <t>For charter holders not identified for intervention based on the FY2021 audit, the FY2022 Measure</t>
  </si>
  <si>
    <t>save the "Measure Calculator-Board Reviewed" available through the charter holder's financial performance dashboard</t>
  </si>
  <si>
    <t>Board staff to address calculation issues. Prior to each subsequent submission, the charter holder must download and</t>
  </si>
  <si>
    <t>holder's financial performance for all quarters.</t>
  </si>
  <si>
    <t xml:space="preserve">on the "Default &amp; Going Concern" tab and briefly provide the basis for the rating. For the June 30 quarterly report, the </t>
  </si>
  <si>
    <t>Select the Default measure rating ("Meets Standard" or "Below Standard") as of the applicable quarter end date</t>
  </si>
  <si>
    <t>and briefly provide the charter holder's basis for the rating.</t>
  </si>
  <si>
    <t>charter holder must also select the projected Going Concern measure rating ("Meets Standard" or "Below Standard")</t>
  </si>
  <si>
    <t>ADE ADM Summary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</si>
</sst>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164" formatCode="0.00_);\(0.00\)"/>
    <numFmt numFmtId="165" formatCode="0.0000"/>
    <numFmt numFmtId="166" formatCode="0.0%"/>
    <numFmt numFmtId="167" formatCode="m/d/yy;@"/>
  </numFmts>
  <fonts count="31" x14ac:knownFonts="1">
    <font>
      <sz val="11"/>
      <color theme="1"/>
      <name val="Calibri"/>
      <family val="2"/>
      <scheme val="minor"/>
    </font>
    <font>
      <b/>
      <sz val="11"/>
      <color theme="1"/>
      <name val="Calibri"/>
      <family val="2"/>
      <scheme val="minor"/>
    </font>
    <font>
      <u/>
      <sz val="12"/>
      <color theme="1"/>
      <name val="Calibri"/>
      <family val="2"/>
      <scheme val="minor"/>
    </font>
    <font>
      <b/>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1"/>
      <color theme="9" tint="-0.499984740745262"/>
      <name val="Calibri"/>
      <family val="2"/>
      <scheme val="minor"/>
    </font>
    <font>
      <b/>
      <sz val="11"/>
      <color theme="7"/>
      <name val="Calibri"/>
      <family val="2"/>
      <scheme val="minor"/>
    </font>
    <font>
      <b/>
      <sz val="11"/>
      <color theme="7"/>
      <name val="Calibri"/>
      <family val="2"/>
    </font>
    <font>
      <b/>
      <sz val="11"/>
      <color rgb="FFC00000"/>
      <name val="Calibri"/>
      <family val="2"/>
      <scheme val="minor"/>
    </font>
    <font>
      <b/>
      <u/>
      <sz val="11"/>
      <color rgb="FFC00000"/>
      <name val="Calibri"/>
      <family val="2"/>
      <scheme val="minor"/>
    </font>
    <font>
      <b/>
      <sz val="11"/>
      <color rgb="FFC00000"/>
      <name val="Calibri"/>
      <family val="2"/>
    </font>
    <font>
      <b/>
      <sz val="11"/>
      <color theme="9" tint="-0.249977111117893"/>
      <name val="Calibri"/>
      <family val="2"/>
      <scheme val="minor"/>
    </font>
    <font>
      <b/>
      <sz val="11"/>
      <color theme="9" tint="-0.249977111117893"/>
      <name val="Calibri"/>
      <family val="2"/>
    </font>
    <font>
      <b/>
      <u/>
      <sz val="11"/>
      <color theme="7"/>
      <name val="Calibri"/>
      <family val="2"/>
      <scheme val="minor"/>
    </font>
    <font>
      <b/>
      <sz val="12"/>
      <color theme="1"/>
      <name val="Calibri"/>
      <family val="2"/>
      <scheme val="minor"/>
    </font>
    <font>
      <b/>
      <u/>
      <sz val="16"/>
      <color theme="1"/>
      <name val="Calibri"/>
      <family val="2"/>
      <scheme val="minor"/>
    </font>
    <font>
      <b/>
      <sz val="14"/>
      <color theme="4" tint="-0.249977111117893"/>
      <name val="Calibri"/>
      <family val="2"/>
      <scheme val="minor"/>
    </font>
    <font>
      <u/>
      <sz val="11"/>
      <color theme="10"/>
      <name val="Calibri"/>
      <family val="2"/>
      <scheme val="minor"/>
    </font>
    <font>
      <b/>
      <u/>
      <sz val="14"/>
      <color theme="10"/>
      <name val="Calibri"/>
      <family val="2"/>
      <scheme val="minor"/>
    </font>
    <font>
      <sz val="11"/>
      <color theme="1"/>
      <name val="Calibri"/>
      <family val="2"/>
      <scheme val="minor"/>
    </font>
    <font>
      <sz val="11"/>
      <color theme="9" tint="-0.249977111117893"/>
      <name val="Calibri"/>
      <family val="2"/>
      <scheme val="minor"/>
    </font>
    <font>
      <sz val="10"/>
      <color theme="1"/>
      <name val="Calibri"/>
      <family val="2"/>
      <scheme val="minor"/>
    </font>
    <font>
      <sz val="11"/>
      <color theme="10"/>
      <name val="Calibri"/>
      <family val="2"/>
      <scheme val="minor"/>
    </font>
    <font>
      <sz val="9"/>
      <color indexed="81"/>
      <name val="Tahoma"/>
      <family val="2"/>
    </font>
    <font>
      <b/>
      <sz val="9"/>
      <color indexed="81"/>
      <name val="Tahoma"/>
      <family val="2"/>
    </font>
    <font>
      <sz val="11"/>
      <color theme="1"/>
      <name val="Calibri"/>
      <family val="2"/>
    </font>
    <font>
      <b/>
      <u/>
      <sz val="18"/>
      <color theme="1"/>
      <name val="Calibri"/>
      <family val="2"/>
      <scheme val="minor"/>
    </font>
    <font>
      <i/>
      <u/>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86">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4" fillId="0" borderId="0" xfId="0" applyFont="1"/>
    <xf numFmtId="0" fontId="1" fillId="0" borderId="0" xfId="0" applyFont="1"/>
    <xf numFmtId="7" fontId="0" fillId="0" borderId="0" xfId="0" applyNumberFormat="1" applyAlignment="1">
      <alignment horizontal="right"/>
    </xf>
    <xf numFmtId="0" fontId="0"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0" fillId="2" borderId="0" xfId="0" applyFill="1"/>
    <xf numFmtId="0" fontId="0" fillId="0" borderId="0" xfId="0" applyAlignment="1">
      <alignment horizontal="left"/>
    </xf>
    <xf numFmtId="7" fontId="0" fillId="0" borderId="0" xfId="0" applyNumberFormat="1"/>
    <xf numFmtId="0" fontId="4" fillId="0" borderId="0" xfId="0" applyFont="1" applyAlignment="1">
      <alignment horizontal="right"/>
    </xf>
    <xf numFmtId="7" fontId="1" fillId="0" borderId="0" xfId="0" applyNumberFormat="1" applyFont="1" applyAlignment="1">
      <alignment horizontal="right"/>
    </xf>
    <xf numFmtId="0" fontId="5" fillId="0" borderId="0" xfId="0" applyFont="1" applyAlignment="1">
      <alignment horizontal="center"/>
    </xf>
    <xf numFmtId="0" fontId="6" fillId="0" borderId="0" xfId="0" applyFont="1" applyAlignment="1">
      <alignment horizontal="left" wrapText="1"/>
    </xf>
    <xf numFmtId="0" fontId="6" fillId="0" borderId="0" xfId="0" applyFont="1"/>
    <xf numFmtId="0" fontId="7" fillId="0" borderId="0" xfId="0" applyFont="1"/>
    <xf numFmtId="0" fontId="8"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4" fillId="0" borderId="0" xfId="0" applyFont="1" applyAlignment="1">
      <alignment horizontal="left"/>
    </xf>
    <xf numFmtId="0" fontId="9" fillId="0" borderId="0" xfId="0" applyFont="1" applyAlignment="1">
      <alignment horizontal="left" wrapText="1"/>
    </xf>
    <xf numFmtId="0" fontId="17" fillId="2" borderId="0" xfId="0" applyFont="1" applyFill="1"/>
    <xf numFmtId="0" fontId="18" fillId="0" borderId="0" xfId="0" applyFont="1"/>
    <xf numFmtId="5" fontId="0" fillId="0" borderId="0" xfId="0" applyNumberFormat="1" applyFill="1"/>
    <xf numFmtId="7" fontId="0" fillId="0" borderId="0" xfId="0" applyNumberFormat="1" applyFill="1" applyAlignment="1">
      <alignment horizontal="right"/>
    </xf>
    <xf numFmtId="0" fontId="0" fillId="0" borderId="0" xfId="0" applyFill="1"/>
    <xf numFmtId="7" fontId="0" fillId="0" borderId="0" xfId="0" applyNumberFormat="1" applyFill="1"/>
    <xf numFmtId="7" fontId="0" fillId="0" borderId="0" xfId="0" applyNumberFormat="1" applyFont="1" applyFill="1" applyAlignment="1">
      <alignment horizontal="right"/>
    </xf>
    <xf numFmtId="5" fontId="1" fillId="0" borderId="0" xfId="0" applyNumberFormat="1" applyFont="1" applyFill="1" applyAlignment="1">
      <alignment horizontal="right"/>
    </xf>
    <xf numFmtId="7" fontId="1" fillId="0" borderId="0" xfId="0" applyNumberFormat="1" applyFont="1" applyFill="1" applyAlignment="1">
      <alignment horizontal="right"/>
    </xf>
    <xf numFmtId="10" fontId="1" fillId="0" borderId="0" xfId="0" applyNumberFormat="1" applyFont="1" applyFill="1" applyAlignment="1">
      <alignment horizontal="right"/>
    </xf>
    <xf numFmtId="164" fontId="1" fillId="0" borderId="0" xfId="0" applyNumberFormat="1" applyFont="1" applyFill="1" applyAlignment="1">
      <alignment horizontal="right"/>
    </xf>
    <xf numFmtId="0" fontId="0" fillId="0" borderId="0" xfId="0" applyFill="1" applyAlignment="1">
      <alignment horizontal="right"/>
    </xf>
    <xf numFmtId="166" fontId="0" fillId="0" borderId="0" xfId="0" applyNumberFormat="1" applyFill="1" applyAlignment="1">
      <alignment horizontal="right"/>
    </xf>
    <xf numFmtId="166" fontId="1" fillId="0" borderId="0" xfId="0" applyNumberFormat="1" applyFont="1" applyFill="1" applyAlignment="1">
      <alignment horizontal="right"/>
    </xf>
    <xf numFmtId="0" fontId="0" fillId="3" borderId="0" xfId="0" applyFill="1"/>
    <xf numFmtId="0" fontId="21" fillId="3" borderId="0" xfId="1" applyFont="1" applyFill="1"/>
    <xf numFmtId="0" fontId="0" fillId="0" borderId="0" xfId="0" applyAlignment="1">
      <alignment wrapText="1"/>
    </xf>
    <xf numFmtId="0" fontId="4" fillId="0" borderId="0" xfId="0" applyFont="1" applyAlignment="1">
      <alignment horizontal="left"/>
    </xf>
    <xf numFmtId="0" fontId="0" fillId="0" borderId="0" xfId="0" applyFont="1"/>
    <xf numFmtId="0" fontId="4" fillId="0" borderId="0" xfId="0" applyFont="1" applyBorder="1" applyAlignment="1">
      <alignment horizontal="right"/>
    </xf>
    <xf numFmtId="0" fontId="25" fillId="0" borderId="0" xfId="1" applyFont="1" applyFill="1"/>
    <xf numFmtId="0" fontId="22" fillId="0" borderId="0" xfId="0" applyFont="1" applyFill="1"/>
    <xf numFmtId="0" fontId="22" fillId="0" borderId="0" xfId="0" applyFont="1"/>
    <xf numFmtId="10" fontId="1" fillId="0" borderId="0" xfId="0" applyNumberFormat="1" applyFont="1"/>
    <xf numFmtId="0" fontId="28" fillId="0" borderId="0" xfId="0" applyFont="1"/>
    <xf numFmtId="0" fontId="28" fillId="0" borderId="0" xfId="0" applyFont="1" applyAlignment="1">
      <alignment horizontal="center"/>
    </xf>
    <xf numFmtId="0" fontId="17" fillId="0" borderId="0" xfId="0" applyFont="1"/>
    <xf numFmtId="0" fontId="0" fillId="0" borderId="0" xfId="0" quotePrefix="1" applyAlignment="1">
      <alignment horizontal="center"/>
    </xf>
    <xf numFmtId="0" fontId="5" fillId="0" borderId="0" xfId="0" applyFont="1"/>
    <xf numFmtId="0" fontId="29" fillId="0" borderId="0" xfId="0" applyFont="1"/>
    <xf numFmtId="0" fontId="19" fillId="0" borderId="0" xfId="0" applyFont="1" applyAlignment="1">
      <alignment horizontal="left"/>
    </xf>
    <xf numFmtId="2" fontId="1" fillId="0" borderId="0" xfId="0" applyNumberFormat="1" applyFont="1"/>
    <xf numFmtId="164" fontId="1" fillId="0" borderId="0" xfId="0" applyNumberFormat="1" applyFont="1"/>
    <xf numFmtId="166" fontId="1" fillId="0" borderId="0" xfId="0" applyNumberFormat="1" applyFont="1"/>
    <xf numFmtId="0" fontId="1" fillId="4" borderId="0" xfId="0" applyFont="1" applyFill="1"/>
    <xf numFmtId="0" fontId="30" fillId="0" borderId="0" xfId="0" applyFont="1"/>
    <xf numFmtId="0" fontId="19" fillId="0" borderId="0" xfId="0" applyFont="1" applyAlignment="1" applyProtection="1">
      <alignment horizontal="left"/>
      <protection locked="0"/>
    </xf>
    <xf numFmtId="7" fontId="0" fillId="0" borderId="1" xfId="0" applyNumberFormat="1" applyFill="1" applyBorder="1" applyAlignment="1" applyProtection="1">
      <alignment horizontal="right"/>
      <protection locked="0"/>
    </xf>
    <xf numFmtId="7" fontId="0" fillId="0" borderId="1" xfId="0" applyNumberFormat="1" applyFill="1" applyBorder="1" applyProtection="1">
      <protection locked="0"/>
    </xf>
    <xf numFmtId="165" fontId="0" fillId="0" borderId="1" xfId="0" applyNumberFormat="1" applyBorder="1" applyProtection="1">
      <protection locked="0"/>
    </xf>
    <xf numFmtId="165" fontId="0" fillId="0" borderId="1" xfId="0" applyNumberFormat="1" applyFont="1" applyBorder="1" applyProtection="1">
      <protection locked="0"/>
    </xf>
    <xf numFmtId="166" fontId="0" fillId="0" borderId="1" xfId="0" applyNumberFormat="1" applyFill="1" applyBorder="1" applyProtection="1">
      <protection locked="0"/>
    </xf>
    <xf numFmtId="167" fontId="0" fillId="0" borderId="1" xfId="0" applyNumberFormat="1" applyBorder="1" applyProtection="1">
      <protection locked="0"/>
    </xf>
    <xf numFmtId="0" fontId="24" fillId="0" borderId="1" xfId="0" applyFont="1" applyBorder="1" applyAlignment="1" applyProtection="1">
      <alignment wrapText="1"/>
      <protection locked="0"/>
    </xf>
    <xf numFmtId="5" fontId="0" fillId="0" borderId="1" xfId="0" applyNumberFormat="1" applyFill="1" applyBorder="1" applyProtection="1">
      <protection locked="0"/>
    </xf>
    <xf numFmtId="5" fontId="0" fillId="0" borderId="0" xfId="0" applyNumberFormat="1" applyFont="1" applyFill="1" applyAlignment="1">
      <alignment horizontal="right"/>
    </xf>
    <xf numFmtId="5" fontId="0" fillId="0" borderId="0" xfId="0" applyNumberFormat="1" applyFill="1" applyAlignment="1">
      <alignment horizontal="right"/>
    </xf>
    <xf numFmtId="0" fontId="1" fillId="0" borderId="0" xfId="0" applyFont="1" applyFill="1" applyBorder="1"/>
    <xf numFmtId="7" fontId="1" fillId="0" borderId="0" xfId="0" applyNumberFormat="1" applyFont="1" applyBorder="1" applyAlignment="1">
      <alignment horizontal="right"/>
    </xf>
    <xf numFmtId="7" fontId="0" fillId="0" borderId="0" xfId="0" applyNumberFormat="1" applyBorder="1" applyAlignment="1" applyProtection="1">
      <alignment horizontal="right"/>
      <protection locked="0"/>
    </xf>
    <xf numFmtId="0" fontId="1" fillId="5" borderId="0" xfId="0" applyFont="1" applyFill="1"/>
    <xf numFmtId="7" fontId="0" fillId="0" borderId="3" xfId="0" applyNumberFormat="1" applyFill="1" applyBorder="1" applyAlignment="1" applyProtection="1">
      <alignment horizontal="right"/>
      <protection locked="0"/>
    </xf>
    <xf numFmtId="7" fontId="0" fillId="0" borderId="0" xfId="0" applyNumberFormat="1" applyFill="1" applyBorder="1" applyAlignment="1" applyProtection="1">
      <alignment horizontal="right"/>
    </xf>
    <xf numFmtId="5" fontId="0" fillId="0" borderId="2" xfId="0" applyNumberFormat="1" applyFill="1" applyBorder="1" applyAlignment="1" applyProtection="1">
      <alignment horizontal="right"/>
      <protection locked="0"/>
    </xf>
    <xf numFmtId="5" fontId="0" fillId="0" borderId="0" xfId="0" applyNumberFormat="1" applyFill="1" applyBorder="1" applyProtection="1"/>
    <xf numFmtId="0" fontId="1" fillId="2" borderId="0" xfId="0" applyFont="1" applyFill="1"/>
    <xf numFmtId="0" fontId="1" fillId="2" borderId="0" xfId="0" applyFont="1" applyFill="1" applyAlignment="1">
      <alignment horizontal="right"/>
    </xf>
    <xf numFmtId="0" fontId="0" fillId="4" borderId="0" xfId="0" applyFill="1"/>
    <xf numFmtId="0" fontId="20" fillId="0" borderId="0" xfId="1"/>
    <xf numFmtId="0" fontId="11" fillId="0" borderId="0" xfId="0" applyFont="1" applyAlignment="1">
      <alignment horizontal="left" wrapText="1"/>
    </xf>
    <xf numFmtId="0" fontId="14" fillId="0" borderId="0" xfId="0" applyFont="1" applyAlignment="1">
      <alignment horizontal="left" wrapText="1"/>
    </xf>
  </cellXfs>
  <cellStyles count="2">
    <cellStyle name="Hyperlink" xfId="1" builtinId="8"/>
    <cellStyle name="Normal" xfId="0" builtinId="0"/>
  </cellStyles>
  <dxfs count="18">
    <dxf>
      <font>
        <color theme="1"/>
      </font>
      <fill>
        <patternFill>
          <bgColor theme="9" tint="-0.24994659260841701"/>
        </patternFill>
      </fill>
    </dxf>
    <dxf>
      <font>
        <color theme="1"/>
      </font>
      <fill>
        <patternFill>
          <bgColor theme="7"/>
        </patternFill>
      </fill>
    </dxf>
    <dxf>
      <font>
        <color theme="1"/>
      </font>
      <fill>
        <patternFill>
          <bgColor rgb="FFC00000"/>
        </patternFill>
      </fill>
    </dxf>
    <dxf>
      <font>
        <color theme="1"/>
      </font>
      <fill>
        <patternFill>
          <bgColor theme="9" tint="-0.24994659260841701"/>
        </patternFill>
      </fill>
    </dxf>
    <dxf>
      <font>
        <color theme="1"/>
      </font>
      <fill>
        <patternFill>
          <bgColor theme="7"/>
        </patternFill>
      </fill>
    </dxf>
    <dxf>
      <font>
        <color theme="1"/>
      </font>
      <fill>
        <patternFill>
          <bgColor rgb="FFC00000"/>
        </patternFill>
      </fill>
    </dxf>
    <dxf>
      <font>
        <color theme="1"/>
      </font>
      <fill>
        <patternFill>
          <bgColor theme="9" tint="-0.24994659260841701"/>
        </patternFill>
      </fill>
    </dxf>
    <dxf>
      <font>
        <color theme="1"/>
      </font>
      <fill>
        <patternFill>
          <bgColor theme="7"/>
        </patternFill>
      </fill>
    </dxf>
    <dxf>
      <font>
        <color theme="1"/>
      </font>
      <fill>
        <patternFill>
          <bgColor rgb="FFC00000"/>
        </patternFill>
      </fill>
    </dxf>
    <dxf>
      <font>
        <color theme="1"/>
      </font>
      <fill>
        <patternFill>
          <bgColor theme="9" tint="-0.24994659260841701"/>
        </patternFill>
      </fill>
    </dxf>
    <dxf>
      <font>
        <color theme="1"/>
      </font>
      <fill>
        <patternFill>
          <bgColor theme="7"/>
        </patternFill>
      </fill>
    </dxf>
    <dxf>
      <font>
        <color theme="1"/>
      </font>
      <fill>
        <patternFill>
          <bgColor rgb="FFC00000"/>
        </patternFill>
      </fill>
    </dxf>
    <dxf>
      <font>
        <color theme="1"/>
      </font>
      <fill>
        <patternFill>
          <bgColor rgb="FFC00000"/>
        </patternFill>
      </fill>
    </dxf>
    <dxf>
      <font>
        <color theme="1"/>
      </font>
      <fill>
        <patternFill>
          <bgColor theme="9" tint="-0.24994659260841701"/>
        </patternFill>
      </fill>
    </dxf>
    <dxf>
      <font>
        <color theme="1"/>
      </font>
      <fill>
        <patternFill>
          <bgColor rgb="FFC00000"/>
        </patternFill>
      </fill>
    </dxf>
    <dxf>
      <font>
        <color theme="1"/>
      </font>
      <fill>
        <patternFill>
          <bgColor theme="9" tint="-0.24994659260841701"/>
        </patternFill>
      </fill>
    </dxf>
    <dxf>
      <font>
        <color theme="1"/>
      </font>
      <fill>
        <patternFill>
          <bgColor rgb="FFC00000"/>
        </patternFill>
      </fill>
    </dxf>
    <dxf>
      <font>
        <color auto="1"/>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43961</xdr:colOff>
      <xdr:row>2</xdr:row>
      <xdr:rowOff>102577</xdr:rowOff>
    </xdr:from>
    <xdr:to>
      <xdr:col>15</xdr:col>
      <xdr:colOff>242292</xdr:colOff>
      <xdr:row>8</xdr:row>
      <xdr:rowOff>117110</xdr:rowOff>
    </xdr:to>
    <xdr:pic>
      <xdr:nvPicPr>
        <xdr:cNvPr id="3" name="Picture 2">
          <a:extLst>
            <a:ext uri="{FF2B5EF4-FFF2-40B4-BE49-F238E27FC236}">
              <a16:creationId xmlns:a16="http://schemas.microsoft.com/office/drawing/2014/main" id="{76089710-F4A5-4288-A791-430795F05A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3153" y="586154"/>
          <a:ext cx="806466" cy="893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200025</xdr:colOff>
      <xdr:row>2</xdr:row>
      <xdr:rowOff>19050</xdr:rowOff>
    </xdr:from>
    <xdr:to>
      <xdr:col>7</xdr:col>
      <xdr:colOff>1006491</xdr:colOff>
      <xdr:row>6</xdr:row>
      <xdr:rowOff>7939</xdr:rowOff>
    </xdr:to>
    <xdr:pic>
      <xdr:nvPicPr>
        <xdr:cNvPr id="3" name="Picture 2">
          <a:extLst>
            <a:ext uri="{FF2B5EF4-FFF2-40B4-BE49-F238E27FC236}">
              <a16:creationId xmlns:a16="http://schemas.microsoft.com/office/drawing/2014/main" id="{B4687B1E-8EF0-4566-A7F7-A46EAA57E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9450" y="295275"/>
          <a:ext cx="806466" cy="89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2</xdr:row>
      <xdr:rowOff>57150</xdr:rowOff>
    </xdr:from>
    <xdr:to>
      <xdr:col>4</xdr:col>
      <xdr:colOff>1968516</xdr:colOff>
      <xdr:row>6</xdr:row>
      <xdr:rowOff>46039</xdr:rowOff>
    </xdr:to>
    <xdr:pic>
      <xdr:nvPicPr>
        <xdr:cNvPr id="3" name="Picture 2">
          <a:extLst>
            <a:ext uri="{FF2B5EF4-FFF2-40B4-BE49-F238E27FC236}">
              <a16:creationId xmlns:a16="http://schemas.microsoft.com/office/drawing/2014/main" id="{DC44A85E-8ECC-40EB-8C27-5234CDB47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67875" y="342900"/>
          <a:ext cx="806466" cy="89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95250</xdr:colOff>
      <xdr:row>9</xdr:row>
      <xdr:rowOff>47625</xdr:rowOff>
    </xdr:from>
    <xdr:to>
      <xdr:col>8</xdr:col>
      <xdr:colOff>292116</xdr:colOff>
      <xdr:row>13</xdr:row>
      <xdr:rowOff>179389</xdr:rowOff>
    </xdr:to>
    <xdr:pic>
      <xdr:nvPicPr>
        <xdr:cNvPr id="3" name="Picture 2">
          <a:extLst>
            <a:ext uri="{FF2B5EF4-FFF2-40B4-BE49-F238E27FC236}">
              <a16:creationId xmlns:a16="http://schemas.microsoft.com/office/drawing/2014/main" id="{2FF78563-A68E-44E4-A80A-96222E0B70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0475" y="1809750"/>
          <a:ext cx="806466" cy="8937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B0FE8A-04BC-4867-91DB-0A007376F3A8}" name="Table1" displayName="Table1" ref="A128:A130" totalsRowShown="0">
  <autoFilter ref="A128:A130" xr:uid="{3C9337CF-9411-4C29-96CD-4A1B61509A73}"/>
  <tableColumns count="1">
    <tableColumn id="1" xr3:uid="{A983140B-D6ED-4806-ABE1-622843F000D1}"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63"/>
  <sheetViews>
    <sheetView showGridLines="0" tabSelected="1" zoomScale="130" zoomScaleNormal="130" workbookViewId="0"/>
  </sheetViews>
  <sheetFormatPr defaultRowHeight="15" x14ac:dyDescent="0.25"/>
  <cols>
    <col min="1" max="1" width="2" customWidth="1"/>
    <col min="2" max="2" width="4.5703125" customWidth="1"/>
    <col min="3" max="4" width="3.7109375" customWidth="1"/>
  </cols>
  <sheetData>
    <row r="1" spans="2:4" ht="23.25" x14ac:dyDescent="0.35">
      <c r="B1" s="54" t="s">
        <v>116</v>
      </c>
    </row>
    <row r="2" spans="2:4" x14ac:dyDescent="0.25">
      <c r="B2" t="s">
        <v>89</v>
      </c>
    </row>
    <row r="3" spans="2:4" x14ac:dyDescent="0.25">
      <c r="B3" t="s">
        <v>117</v>
      </c>
    </row>
    <row r="4" spans="2:4" ht="3.95" customHeight="1" x14ac:dyDescent="0.25"/>
    <row r="5" spans="2:4" x14ac:dyDescent="0.25">
      <c r="C5" s="50" t="s">
        <v>90</v>
      </c>
      <c r="D5" t="s">
        <v>170</v>
      </c>
    </row>
    <row r="6" spans="2:4" x14ac:dyDescent="0.25">
      <c r="C6" s="49"/>
      <c r="D6" t="s">
        <v>118</v>
      </c>
    </row>
    <row r="7" spans="2:4" ht="5.45" customHeight="1" x14ac:dyDescent="0.25">
      <c r="C7" s="49"/>
    </row>
    <row r="8" spans="2:4" x14ac:dyDescent="0.25">
      <c r="C8" s="50" t="s">
        <v>90</v>
      </c>
      <c r="D8" t="s">
        <v>173</v>
      </c>
    </row>
    <row r="9" spans="2:4" x14ac:dyDescent="0.25">
      <c r="D9" t="s">
        <v>171</v>
      </c>
    </row>
    <row r="10" spans="2:4" x14ac:dyDescent="0.25">
      <c r="D10" t="s">
        <v>172</v>
      </c>
    </row>
    <row r="11" spans="2:4" ht="7.5" customHeight="1" x14ac:dyDescent="0.25"/>
    <row r="12" spans="2:4" x14ac:dyDescent="0.25">
      <c r="B12" s="60" t="s">
        <v>113</v>
      </c>
    </row>
    <row r="13" spans="2:4" x14ac:dyDescent="0.25">
      <c r="B13" s="60" t="s">
        <v>119</v>
      </c>
    </row>
    <row r="14" spans="2:4" x14ac:dyDescent="0.25">
      <c r="B14" t="s">
        <v>114</v>
      </c>
    </row>
    <row r="16" spans="2:4" ht="15.75" x14ac:dyDescent="0.25">
      <c r="B16" s="51" t="s">
        <v>91</v>
      </c>
    </row>
    <row r="17" spans="2:4" x14ac:dyDescent="0.25">
      <c r="B17" t="s">
        <v>92</v>
      </c>
    </row>
    <row r="18" spans="2:4" x14ac:dyDescent="0.25">
      <c r="B18" t="s">
        <v>93</v>
      </c>
    </row>
    <row r="19" spans="2:4" ht="7.5" customHeight="1" x14ac:dyDescent="0.25"/>
    <row r="20" spans="2:4" x14ac:dyDescent="0.25">
      <c r="B20" t="s">
        <v>94</v>
      </c>
    </row>
    <row r="21" spans="2:4" x14ac:dyDescent="0.25">
      <c r="B21" t="s">
        <v>95</v>
      </c>
    </row>
    <row r="22" spans="2:4" ht="7.5" customHeight="1" x14ac:dyDescent="0.25"/>
    <row r="23" spans="2:4" x14ac:dyDescent="0.25">
      <c r="B23" t="s">
        <v>111</v>
      </c>
    </row>
    <row r="24" spans="2:4" x14ac:dyDescent="0.25">
      <c r="B24" t="s">
        <v>115</v>
      </c>
    </row>
    <row r="25" spans="2:4" ht="9" customHeight="1" x14ac:dyDescent="0.25"/>
    <row r="26" spans="2:4" x14ac:dyDescent="0.25">
      <c r="B26" s="4" t="s">
        <v>120</v>
      </c>
    </row>
    <row r="27" spans="2:4" x14ac:dyDescent="0.25">
      <c r="B27" t="s">
        <v>121</v>
      </c>
    </row>
    <row r="28" spans="2:4" x14ac:dyDescent="0.25">
      <c r="B28" t="s">
        <v>122</v>
      </c>
    </row>
    <row r="29" spans="2:4" ht="4.5" customHeight="1" x14ac:dyDescent="0.25"/>
    <row r="30" spans="2:4" x14ac:dyDescent="0.25">
      <c r="C30" s="52" t="s">
        <v>96</v>
      </c>
      <c r="D30" t="s">
        <v>112</v>
      </c>
    </row>
    <row r="31" spans="2:4" x14ac:dyDescent="0.25">
      <c r="C31" s="52" t="s">
        <v>97</v>
      </c>
      <c r="D31" t="s">
        <v>99</v>
      </c>
    </row>
    <row r="32" spans="2:4" x14ac:dyDescent="0.25">
      <c r="C32" s="52" t="s">
        <v>98</v>
      </c>
      <c r="D32" t="s">
        <v>100</v>
      </c>
    </row>
    <row r="34" spans="2:5" ht="15.75" x14ac:dyDescent="0.25">
      <c r="B34" s="51" t="s">
        <v>124</v>
      </c>
    </row>
    <row r="35" spans="2:5" x14ac:dyDescent="0.25">
      <c r="B35" t="s">
        <v>123</v>
      </c>
    </row>
    <row r="36" spans="2:5" x14ac:dyDescent="0.25">
      <c r="B36" t="s">
        <v>125</v>
      </c>
    </row>
    <row r="37" spans="2:5" ht="5.0999999999999996" customHeight="1" x14ac:dyDescent="0.25"/>
    <row r="38" spans="2:5" x14ac:dyDescent="0.25">
      <c r="C38" s="50" t="s">
        <v>90</v>
      </c>
      <c r="D38" t="s">
        <v>101</v>
      </c>
    </row>
    <row r="39" spans="2:5" x14ac:dyDescent="0.25">
      <c r="C39" s="50"/>
      <c r="D39" t="s">
        <v>102</v>
      </c>
    </row>
    <row r="40" spans="2:5" ht="5.45" customHeight="1" x14ac:dyDescent="0.25">
      <c r="C40" s="50"/>
    </row>
    <row r="41" spans="2:5" x14ac:dyDescent="0.25">
      <c r="C41" s="50" t="s">
        <v>90</v>
      </c>
      <c r="D41" t="s">
        <v>126</v>
      </c>
    </row>
    <row r="42" spans="2:5" x14ac:dyDescent="0.25">
      <c r="C42" s="50"/>
      <c r="D42" t="s">
        <v>110</v>
      </c>
    </row>
    <row r="43" spans="2:5" x14ac:dyDescent="0.25">
      <c r="C43" s="50"/>
      <c r="D43" t="s">
        <v>109</v>
      </c>
    </row>
    <row r="44" spans="2:5" x14ac:dyDescent="0.25">
      <c r="C44" s="50"/>
      <c r="D44" s="50" t="s">
        <v>103</v>
      </c>
      <c r="E44" t="s">
        <v>104</v>
      </c>
    </row>
    <row r="45" spans="2:5" x14ac:dyDescent="0.25">
      <c r="C45" s="50"/>
      <c r="D45" s="50"/>
      <c r="E45" t="s">
        <v>105</v>
      </c>
    </row>
    <row r="46" spans="2:5" x14ac:dyDescent="0.25">
      <c r="C46" s="50"/>
      <c r="D46" s="50"/>
      <c r="E46" t="s">
        <v>127</v>
      </c>
    </row>
    <row r="47" spans="2:5" x14ac:dyDescent="0.25">
      <c r="C47" s="50"/>
      <c r="D47" s="50"/>
      <c r="E47" t="s">
        <v>106</v>
      </c>
    </row>
    <row r="48" spans="2:5" ht="5.45" customHeight="1" x14ac:dyDescent="0.25">
      <c r="C48" s="50"/>
      <c r="D48" s="50"/>
    </row>
    <row r="49" spans="2:5" x14ac:dyDescent="0.25">
      <c r="C49" s="50"/>
      <c r="D49" s="50" t="s">
        <v>103</v>
      </c>
      <c r="E49" t="s">
        <v>107</v>
      </c>
    </row>
    <row r="50" spans="2:5" x14ac:dyDescent="0.25">
      <c r="C50" s="50"/>
      <c r="D50" s="50"/>
      <c r="E50" t="s">
        <v>128</v>
      </c>
    </row>
    <row r="51" spans="2:5" x14ac:dyDescent="0.25">
      <c r="C51" s="50"/>
      <c r="D51" s="50"/>
      <c r="E51" t="s">
        <v>108</v>
      </c>
    </row>
    <row r="52" spans="2:5" ht="5.45" customHeight="1" x14ac:dyDescent="0.25">
      <c r="C52" s="50"/>
    </row>
    <row r="53" spans="2:5" x14ac:dyDescent="0.25">
      <c r="C53" s="50" t="s">
        <v>90</v>
      </c>
      <c r="D53" t="s">
        <v>178</v>
      </c>
    </row>
    <row r="54" spans="2:5" x14ac:dyDescent="0.25">
      <c r="C54" s="50"/>
      <c r="D54" t="s">
        <v>177</v>
      </c>
    </row>
    <row r="55" spans="2:5" x14ac:dyDescent="0.25">
      <c r="C55" s="50"/>
      <c r="D55" t="s">
        <v>180</v>
      </c>
    </row>
    <row r="56" spans="2:5" x14ac:dyDescent="0.25">
      <c r="D56" t="s">
        <v>179</v>
      </c>
    </row>
    <row r="58" spans="2:5" x14ac:dyDescent="0.25">
      <c r="B58" s="53" t="s">
        <v>129</v>
      </c>
    </row>
    <row r="59" spans="2:5" x14ac:dyDescent="0.25">
      <c r="B59" s="53" t="s">
        <v>130</v>
      </c>
    </row>
    <row r="60" spans="2:5" x14ac:dyDescent="0.25">
      <c r="B60" s="53" t="s">
        <v>175</v>
      </c>
    </row>
    <row r="61" spans="2:5" x14ac:dyDescent="0.25">
      <c r="B61" s="53" t="s">
        <v>174</v>
      </c>
    </row>
    <row r="62" spans="2:5" x14ac:dyDescent="0.25">
      <c r="B62" s="53" t="s">
        <v>131</v>
      </c>
    </row>
    <row r="63" spans="2:5" x14ac:dyDescent="0.25">
      <c r="B63" s="53" t="s">
        <v>176</v>
      </c>
    </row>
  </sheetData>
  <sheetProtection password="F6C3" sheet="1" objects="1" scenarios="1"/>
  <pageMargins left="0.7" right="0.7" top="0.75" bottom="0.75" header="0.3" footer="0.3"/>
  <pageSetup orientation="landscape" horizontalDpi="1200" verticalDpi="1200" r:id="rId1"/>
  <ignoredErrors>
    <ignoredError sqref="C30:C32"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3"/>
  <sheetViews>
    <sheetView zoomScaleNormal="100" workbookViewId="0">
      <selection activeCell="D1" sqref="D1"/>
    </sheetView>
  </sheetViews>
  <sheetFormatPr defaultRowHeight="15" x14ac:dyDescent="0.25"/>
  <cols>
    <col min="1" max="1" width="39.140625" customWidth="1"/>
    <col min="2" max="2" width="15.5703125" customWidth="1"/>
    <col min="3" max="3" width="29.85546875" bestFit="1" customWidth="1"/>
    <col min="4" max="4" width="19.7109375" customWidth="1"/>
    <col min="5" max="5" width="19.42578125" customWidth="1"/>
    <col min="6" max="7" width="19" bestFit="1" customWidth="1"/>
    <col min="8" max="8" width="19.5703125" bestFit="1" customWidth="1"/>
  </cols>
  <sheetData>
    <row r="1" spans="1:8" ht="15.75" x14ac:dyDescent="0.25">
      <c r="A1" s="1" t="s">
        <v>150</v>
      </c>
      <c r="H1" s="18"/>
    </row>
    <row r="2" spans="1:8" ht="6.6" customHeight="1" x14ac:dyDescent="0.25">
      <c r="A2" s="1"/>
      <c r="H2" s="18"/>
    </row>
    <row r="3" spans="1:8" ht="18.75" x14ac:dyDescent="0.3">
      <c r="A3" s="2" t="s">
        <v>0</v>
      </c>
      <c r="B3" s="61"/>
      <c r="H3" s="18"/>
    </row>
    <row r="4" spans="1:8" ht="18.75" x14ac:dyDescent="0.3">
      <c r="A4" s="3" t="s">
        <v>1</v>
      </c>
      <c r="B4" s="61"/>
      <c r="H4" s="18"/>
    </row>
    <row r="5" spans="1:8" ht="18.75" x14ac:dyDescent="0.3">
      <c r="A5" s="3" t="s">
        <v>2</v>
      </c>
      <c r="B5" s="61"/>
      <c r="H5" s="18"/>
    </row>
    <row r="6" spans="1:8" x14ac:dyDescent="0.25">
      <c r="H6" s="18"/>
    </row>
    <row r="7" spans="1:8" x14ac:dyDescent="0.25">
      <c r="H7" s="18"/>
    </row>
    <row r="8" spans="1:8" ht="18.75" x14ac:dyDescent="0.3">
      <c r="A8" s="40" t="s">
        <v>13</v>
      </c>
      <c r="B8" s="39"/>
      <c r="C8" s="39"/>
      <c r="D8" s="39"/>
      <c r="E8" s="39"/>
      <c r="F8" s="39"/>
      <c r="G8" s="39"/>
      <c r="H8" s="39"/>
    </row>
    <row r="9" spans="1:8" x14ac:dyDescent="0.25">
      <c r="B9" s="4"/>
      <c r="C9" s="4" t="s">
        <v>3</v>
      </c>
    </row>
    <row r="10" spans="1:8" x14ac:dyDescent="0.25">
      <c r="B10" s="80" t="s">
        <v>151</v>
      </c>
      <c r="C10" s="5" t="s">
        <v>153</v>
      </c>
      <c r="D10" s="5" t="s">
        <v>154</v>
      </c>
      <c r="E10" s="5" t="s">
        <v>155</v>
      </c>
      <c r="F10" s="5" t="s">
        <v>156</v>
      </c>
      <c r="G10" s="5" t="s">
        <v>157</v>
      </c>
    </row>
    <row r="11" spans="1:8" x14ac:dyDescent="0.25">
      <c r="A11" t="s">
        <v>4</v>
      </c>
      <c r="B11" s="69"/>
      <c r="C11" s="62"/>
      <c r="D11" s="62"/>
      <c r="E11" s="62"/>
      <c r="F11" s="62"/>
      <c r="G11" s="62"/>
    </row>
    <row r="12" spans="1:8" x14ac:dyDescent="0.25">
      <c r="A12" t="s">
        <v>5</v>
      </c>
      <c r="B12" s="69"/>
      <c r="C12" s="62"/>
      <c r="D12" s="62"/>
      <c r="E12" s="62"/>
      <c r="F12" s="62"/>
      <c r="G12" s="62"/>
    </row>
    <row r="13" spans="1:8" x14ac:dyDescent="0.25">
      <c r="A13" t="s">
        <v>6</v>
      </c>
      <c r="B13" s="69"/>
      <c r="C13" s="62"/>
      <c r="D13" s="62"/>
      <c r="E13" s="62"/>
      <c r="F13" s="62"/>
      <c r="G13" s="62"/>
    </row>
    <row r="14" spans="1:8" x14ac:dyDescent="0.25">
      <c r="A14" s="7" t="s">
        <v>7</v>
      </c>
      <c r="B14" s="70">
        <f t="shared" ref="B14:G14" si="0">(B11-B12+B13)</f>
        <v>0</v>
      </c>
      <c r="C14" s="28">
        <f t="shared" si="0"/>
        <v>0</v>
      </c>
      <c r="D14" s="28">
        <f t="shared" si="0"/>
        <v>0</v>
      </c>
      <c r="E14" s="28">
        <f t="shared" si="0"/>
        <v>0</v>
      </c>
      <c r="F14" s="28">
        <f t="shared" si="0"/>
        <v>0</v>
      </c>
      <c r="G14" s="28">
        <f t="shared" si="0"/>
        <v>0</v>
      </c>
    </row>
    <row r="15" spans="1:8" x14ac:dyDescent="0.25">
      <c r="A15" t="s">
        <v>8</v>
      </c>
      <c r="B15" s="69"/>
      <c r="C15" s="62"/>
      <c r="D15" s="62"/>
      <c r="E15" s="62"/>
      <c r="F15" s="62"/>
      <c r="G15" s="62"/>
    </row>
    <row r="16" spans="1:8" x14ac:dyDescent="0.25">
      <c r="A16" t="s">
        <v>9</v>
      </c>
      <c r="B16" s="69"/>
      <c r="C16" s="62"/>
      <c r="D16" s="62"/>
      <c r="E16" s="62"/>
      <c r="F16" s="62"/>
      <c r="G16" s="62"/>
    </row>
    <row r="17" spans="1:8" x14ac:dyDescent="0.25">
      <c r="A17" t="s">
        <v>10</v>
      </c>
      <c r="B17" s="69"/>
      <c r="C17" s="62"/>
      <c r="D17" s="62"/>
      <c r="E17" s="62"/>
      <c r="F17" s="62"/>
      <c r="G17" s="62"/>
    </row>
    <row r="18" spans="1:8" x14ac:dyDescent="0.25">
      <c r="A18" s="7" t="s">
        <v>11</v>
      </c>
      <c r="B18" s="70">
        <f t="shared" ref="B18:G18" si="1">B15-(B16+B17)</f>
        <v>0</v>
      </c>
      <c r="C18" s="28">
        <f t="shared" si="1"/>
        <v>0</v>
      </c>
      <c r="D18" s="28">
        <f t="shared" si="1"/>
        <v>0</v>
      </c>
      <c r="E18" s="28">
        <f t="shared" si="1"/>
        <v>0</v>
      </c>
      <c r="F18" s="28">
        <f t="shared" si="1"/>
        <v>0</v>
      </c>
      <c r="G18" s="28">
        <f t="shared" si="1"/>
        <v>0</v>
      </c>
    </row>
    <row r="19" spans="1:8" x14ac:dyDescent="0.25">
      <c r="A19" s="8" t="s">
        <v>12</v>
      </c>
      <c r="B19" s="71">
        <f>B18/365</f>
        <v>0</v>
      </c>
      <c r="C19" s="28">
        <f>C18/92</f>
        <v>0</v>
      </c>
      <c r="D19" s="28">
        <f>D18/184</f>
        <v>0</v>
      </c>
      <c r="E19" s="28">
        <f>E18/274</f>
        <v>0</v>
      </c>
      <c r="F19" s="28">
        <f>F18/365</f>
        <v>0</v>
      </c>
      <c r="G19" s="28">
        <f>G18/92</f>
        <v>0</v>
      </c>
    </row>
    <row r="20" spans="1:8" ht="6.6" customHeight="1" x14ac:dyDescent="0.25">
      <c r="B20" s="29"/>
      <c r="C20" s="29"/>
      <c r="D20" s="29"/>
      <c r="E20" s="29"/>
      <c r="F20" s="29"/>
      <c r="G20" s="29"/>
    </row>
    <row r="21" spans="1:8" x14ac:dyDescent="0.25">
      <c r="A21" s="9" t="s">
        <v>13</v>
      </c>
      <c r="B21" s="35" t="e">
        <f t="shared" ref="B21:G21" si="2">B14/B19</f>
        <v>#DIV/0!</v>
      </c>
      <c r="C21" s="35" t="e">
        <f t="shared" si="2"/>
        <v>#DIV/0!</v>
      </c>
      <c r="D21" s="35" t="e">
        <f t="shared" si="2"/>
        <v>#DIV/0!</v>
      </c>
      <c r="E21" s="35" t="e">
        <f t="shared" si="2"/>
        <v>#DIV/0!</v>
      </c>
      <c r="F21" s="35" t="e">
        <f t="shared" si="2"/>
        <v>#DIV/0!</v>
      </c>
      <c r="G21" s="35" t="e">
        <f t="shared" si="2"/>
        <v>#DIV/0!</v>
      </c>
    </row>
    <row r="24" spans="1:8" ht="18.75" x14ac:dyDescent="0.3">
      <c r="A24" s="40" t="s">
        <v>15</v>
      </c>
      <c r="B24" s="39"/>
      <c r="C24" s="39"/>
      <c r="D24" s="39"/>
      <c r="E24" s="39"/>
      <c r="F24" s="39"/>
      <c r="G24" s="39"/>
      <c r="H24" s="39"/>
    </row>
    <row r="25" spans="1:8" x14ac:dyDescent="0.25">
      <c r="B25" s="4"/>
      <c r="D25" s="4" t="s">
        <v>3</v>
      </c>
    </row>
    <row r="26" spans="1:8" x14ac:dyDescent="0.25">
      <c r="B26" s="80" t="s">
        <v>151</v>
      </c>
      <c r="C26" s="75" t="s">
        <v>158</v>
      </c>
      <c r="D26" s="5" t="s">
        <v>153</v>
      </c>
      <c r="E26" s="5" t="s">
        <v>154</v>
      </c>
      <c r="F26" s="5" t="s">
        <v>155</v>
      </c>
      <c r="G26" s="5" t="s">
        <v>156</v>
      </c>
      <c r="H26" s="5" t="s">
        <v>157</v>
      </c>
    </row>
    <row r="27" spans="1:8" x14ac:dyDescent="0.25">
      <c r="A27" s="8" t="s">
        <v>14</v>
      </c>
      <c r="B27" s="78"/>
      <c r="C27" s="63"/>
      <c r="D27" s="76"/>
      <c r="E27" s="62"/>
      <c r="F27" s="62"/>
      <c r="G27" s="62"/>
      <c r="H27" s="62"/>
    </row>
    <row r="28" spans="1:8" x14ac:dyDescent="0.25">
      <c r="A28" t="s">
        <v>8</v>
      </c>
      <c r="B28" s="79">
        <f>B15</f>
        <v>0</v>
      </c>
      <c r="C28" s="63"/>
      <c r="D28" s="77">
        <f t="shared" ref="D28:H30" si="3">C15</f>
        <v>0</v>
      </c>
      <c r="E28" s="77">
        <f t="shared" si="3"/>
        <v>0</v>
      </c>
      <c r="F28" s="77">
        <f t="shared" si="3"/>
        <v>0</v>
      </c>
      <c r="G28" s="77">
        <f t="shared" si="3"/>
        <v>0</v>
      </c>
      <c r="H28" s="77">
        <f t="shared" si="3"/>
        <v>0</v>
      </c>
    </row>
    <row r="29" spans="1:8" x14ac:dyDescent="0.25">
      <c r="A29" t="s">
        <v>9</v>
      </c>
      <c r="B29" s="79">
        <f>B16</f>
        <v>0</v>
      </c>
      <c r="C29" s="63"/>
      <c r="D29" s="77">
        <f t="shared" si="3"/>
        <v>0</v>
      </c>
      <c r="E29" s="77">
        <f t="shared" si="3"/>
        <v>0</v>
      </c>
      <c r="F29" s="77">
        <f t="shared" si="3"/>
        <v>0</v>
      </c>
      <c r="G29" s="77">
        <f t="shared" si="3"/>
        <v>0</v>
      </c>
      <c r="H29" s="77">
        <f t="shared" si="3"/>
        <v>0</v>
      </c>
    </row>
    <row r="30" spans="1:8" x14ac:dyDescent="0.25">
      <c r="A30" t="s">
        <v>10</v>
      </c>
      <c r="B30" s="79">
        <f>B17</f>
        <v>0</v>
      </c>
      <c r="C30" s="63"/>
      <c r="D30" s="77">
        <f t="shared" si="3"/>
        <v>0</v>
      </c>
      <c r="E30" s="77">
        <f t="shared" si="3"/>
        <v>0</v>
      </c>
      <c r="F30" s="77">
        <f t="shared" si="3"/>
        <v>0</v>
      </c>
      <c r="G30" s="77">
        <f t="shared" si="3"/>
        <v>0</v>
      </c>
      <c r="H30" s="77">
        <f t="shared" si="3"/>
        <v>0</v>
      </c>
    </row>
    <row r="31" spans="1:8" x14ac:dyDescent="0.25">
      <c r="A31" s="7" t="s">
        <v>11</v>
      </c>
      <c r="B31" s="70">
        <f>B28-(B29+B30)</f>
        <v>0</v>
      </c>
      <c r="C31" s="31">
        <f>C28-(C29+C30)</f>
        <v>0</v>
      </c>
      <c r="D31" s="28">
        <f>D28-(D29+D30)</f>
        <v>0</v>
      </c>
      <c r="E31" s="28">
        <f t="shared" ref="E31:G31" si="4">E28-(E29+E30)</f>
        <v>0</v>
      </c>
      <c r="F31" s="28">
        <f t="shared" si="4"/>
        <v>0</v>
      </c>
      <c r="G31" s="28">
        <f t="shared" si="4"/>
        <v>0</v>
      </c>
      <c r="H31" s="28">
        <f>H28-(H29+H30)</f>
        <v>0</v>
      </c>
    </row>
    <row r="32" spans="1:8" ht="6.95" customHeight="1" x14ac:dyDescent="0.25">
      <c r="B32" s="27"/>
      <c r="C32" s="30"/>
      <c r="D32" s="28"/>
      <c r="E32" s="28"/>
      <c r="F32" s="28"/>
      <c r="G32" s="28"/>
      <c r="H32" s="28"/>
    </row>
    <row r="33" spans="1:8" x14ac:dyDescent="0.25">
      <c r="A33" s="9" t="s">
        <v>15</v>
      </c>
      <c r="B33" s="32">
        <f>B27-B31</f>
        <v>0</v>
      </c>
      <c r="C33" s="33">
        <f>C27-C31</f>
        <v>0</v>
      </c>
      <c r="D33" s="33">
        <f>D27-D31</f>
        <v>0</v>
      </c>
      <c r="E33" s="33">
        <f t="shared" ref="E33:G33" si="5">E27-E31</f>
        <v>0</v>
      </c>
      <c r="F33" s="33">
        <f t="shared" si="5"/>
        <v>0</v>
      </c>
      <c r="G33" s="33">
        <f t="shared" si="5"/>
        <v>0</v>
      </c>
      <c r="H33" s="33">
        <f>H27-H31</f>
        <v>0</v>
      </c>
    </row>
    <row r="34" spans="1:8" x14ac:dyDescent="0.25">
      <c r="A34" s="9" t="s">
        <v>16</v>
      </c>
      <c r="B34" s="34" t="e">
        <f t="shared" ref="B34:G34" si="6">B33/B27</f>
        <v>#DIV/0!</v>
      </c>
      <c r="C34" s="34" t="e">
        <f t="shared" si="6"/>
        <v>#DIV/0!</v>
      </c>
      <c r="D34" s="34" t="e">
        <f t="shared" si="6"/>
        <v>#DIV/0!</v>
      </c>
      <c r="E34" s="34" t="e">
        <f t="shared" si="6"/>
        <v>#DIV/0!</v>
      </c>
      <c r="F34" s="34" t="e">
        <f t="shared" si="6"/>
        <v>#DIV/0!</v>
      </c>
      <c r="G34" s="34" t="e">
        <f t="shared" si="6"/>
        <v>#DIV/0!</v>
      </c>
      <c r="H34" s="34" t="e">
        <f t="shared" ref="H34" si="7">H33/H27</f>
        <v>#DIV/0!</v>
      </c>
    </row>
    <row r="37" spans="1:8" ht="18.75" x14ac:dyDescent="0.3">
      <c r="A37" s="40" t="s">
        <v>26</v>
      </c>
      <c r="B37" s="39"/>
      <c r="C37" s="39"/>
      <c r="D37" s="39"/>
      <c r="E37" s="39"/>
      <c r="F37" s="39"/>
      <c r="G37" s="39"/>
      <c r="H37" s="39"/>
    </row>
    <row r="38" spans="1:8" x14ac:dyDescent="0.25">
      <c r="A38" s="13" t="s">
        <v>27</v>
      </c>
      <c r="C38" s="4" t="s">
        <v>35</v>
      </c>
    </row>
    <row r="39" spans="1:8" x14ac:dyDescent="0.25">
      <c r="A39" s="9" t="s">
        <v>163</v>
      </c>
      <c r="B39" s="64"/>
      <c r="D39" s="5" t="s">
        <v>32</v>
      </c>
      <c r="E39" s="5" t="s">
        <v>31</v>
      </c>
      <c r="F39" s="5" t="s">
        <v>28</v>
      </c>
      <c r="G39" s="5" t="s">
        <v>29</v>
      </c>
      <c r="H39" s="72" t="s">
        <v>167</v>
      </c>
    </row>
    <row r="40" spans="1:8" x14ac:dyDescent="0.25">
      <c r="A40" s="9" t="s">
        <v>164</v>
      </c>
      <c r="B40" s="64"/>
      <c r="C40" s="11" t="s">
        <v>168</v>
      </c>
      <c r="D40" s="37" t="e">
        <f>(B39-B44)/B44</f>
        <v>#DIV/0!</v>
      </c>
      <c r="E40" s="37" t="e">
        <f>(B40-B44)/B44</f>
        <v>#DIV/0!</v>
      </c>
      <c r="F40" s="37" t="e">
        <f>(B41-B44)/B44</f>
        <v>#DIV/0!</v>
      </c>
      <c r="G40" s="37" t="e">
        <f>(B42-B44)/B44</f>
        <v>#DIV/0!</v>
      </c>
      <c r="H40" s="37" t="e">
        <f>(B43-B44)/B44</f>
        <v>#DIV/0!</v>
      </c>
    </row>
    <row r="41" spans="1:8" x14ac:dyDescent="0.25">
      <c r="A41" s="9" t="s">
        <v>165</v>
      </c>
      <c r="B41" s="64"/>
      <c r="C41" s="11" t="s">
        <v>33</v>
      </c>
      <c r="D41" s="37" t="e">
        <f>(B44-B45)/B45</f>
        <v>#DIV/0!</v>
      </c>
      <c r="E41" s="37" t="e">
        <f>D41</f>
        <v>#DIV/0!</v>
      </c>
      <c r="F41" s="37" t="e">
        <f>D41</f>
        <v>#DIV/0!</v>
      </c>
      <c r="G41" s="37" t="e">
        <f>D41</f>
        <v>#DIV/0!</v>
      </c>
      <c r="H41" s="37" t="e">
        <f>D41</f>
        <v>#DIV/0!</v>
      </c>
    </row>
    <row r="42" spans="1:8" x14ac:dyDescent="0.25">
      <c r="A42" s="9" t="s">
        <v>166</v>
      </c>
      <c r="B42" s="64"/>
      <c r="C42" s="11" t="s">
        <v>34</v>
      </c>
      <c r="D42" s="37" t="e">
        <f>(B45-B46)/B46</f>
        <v>#DIV/0!</v>
      </c>
      <c r="E42" s="37" t="e">
        <f>D42</f>
        <v>#DIV/0!</v>
      </c>
      <c r="F42" s="37" t="e">
        <f>D42</f>
        <v>#DIV/0!</v>
      </c>
      <c r="G42" s="37" t="e">
        <f>D42</f>
        <v>#DIV/0!</v>
      </c>
      <c r="H42" s="37" t="e">
        <f>D42</f>
        <v>#DIV/0!</v>
      </c>
    </row>
    <row r="43" spans="1:8" x14ac:dyDescent="0.25">
      <c r="A43" s="9" t="s">
        <v>162</v>
      </c>
      <c r="B43" s="64"/>
      <c r="C43" s="9" t="s">
        <v>30</v>
      </c>
      <c r="D43" s="38" t="e">
        <f>(D40+D41+D42)/3</f>
        <v>#DIV/0!</v>
      </c>
      <c r="E43" s="38" t="e">
        <f>(E40+E41+E42)/3</f>
        <v>#DIV/0!</v>
      </c>
      <c r="F43" s="38" t="e">
        <f>(F40+F41+F42)/3</f>
        <v>#DIV/0!</v>
      </c>
      <c r="G43" s="38" t="e">
        <f>(G40+G41+G42)/3</f>
        <v>#DIV/0!</v>
      </c>
      <c r="H43" s="38" t="e">
        <f>(H40+H41+H42)/3</f>
        <v>#DIV/0!</v>
      </c>
    </row>
    <row r="44" spans="1:8" x14ac:dyDescent="0.25">
      <c r="A44" s="9" t="s">
        <v>161</v>
      </c>
      <c r="B44" s="64"/>
      <c r="C44" s="9"/>
      <c r="D44" s="12"/>
      <c r="E44" s="12"/>
      <c r="F44" s="12"/>
    </row>
    <row r="45" spans="1:8" x14ac:dyDescent="0.25">
      <c r="A45" s="9" t="s">
        <v>160</v>
      </c>
      <c r="B45" s="65"/>
      <c r="C45" s="9" t="s">
        <v>181</v>
      </c>
      <c r="D45" s="67"/>
      <c r="E45" s="67"/>
      <c r="F45" s="67"/>
      <c r="G45" s="67"/>
      <c r="H45" s="67"/>
    </row>
    <row r="46" spans="1:8" x14ac:dyDescent="0.25">
      <c r="A46" s="9" t="s">
        <v>159</v>
      </c>
      <c r="B46" s="65"/>
      <c r="C46" s="73"/>
      <c r="D46" s="74"/>
    </row>
    <row r="47" spans="1:8" x14ac:dyDescent="0.25">
      <c r="A47" s="8"/>
      <c r="B47" s="12"/>
      <c r="C47" s="14"/>
      <c r="D47" s="6"/>
    </row>
    <row r="48" spans="1:8" x14ac:dyDescent="0.25">
      <c r="A48" s="81" t="s">
        <v>152</v>
      </c>
      <c r="B48" s="66"/>
    </row>
    <row r="51" spans="1:7" ht="18.75" x14ac:dyDescent="0.3">
      <c r="A51" s="40" t="s">
        <v>25</v>
      </c>
      <c r="B51" s="39"/>
      <c r="C51" s="39"/>
      <c r="D51" s="39"/>
      <c r="E51" s="39"/>
      <c r="F51" s="39"/>
      <c r="G51" s="39"/>
    </row>
    <row r="52" spans="1:7" x14ac:dyDescent="0.25">
      <c r="B52" s="4"/>
      <c r="C52" s="4" t="s">
        <v>169</v>
      </c>
    </row>
    <row r="53" spans="1:7" x14ac:dyDescent="0.25">
      <c r="B53" s="80" t="s">
        <v>151</v>
      </c>
      <c r="C53" s="9" t="s">
        <v>156</v>
      </c>
    </row>
    <row r="54" spans="1:7" x14ac:dyDescent="0.25">
      <c r="A54" t="s">
        <v>17</v>
      </c>
      <c r="B54" s="27">
        <f>B33</f>
        <v>0</v>
      </c>
      <c r="C54" s="28">
        <f>G33</f>
        <v>0</v>
      </c>
    </row>
    <row r="55" spans="1:7" x14ac:dyDescent="0.25">
      <c r="A55" t="s">
        <v>18</v>
      </c>
      <c r="B55" s="69"/>
      <c r="C55" s="62"/>
    </row>
    <row r="56" spans="1:7" x14ac:dyDescent="0.25">
      <c r="A56" t="s">
        <v>19</v>
      </c>
      <c r="B56" s="69"/>
      <c r="C56" s="62"/>
    </row>
    <row r="57" spans="1:7" x14ac:dyDescent="0.25">
      <c r="A57" s="7" t="s">
        <v>20</v>
      </c>
      <c r="B57" s="70">
        <f>SUM(B54:B56)</f>
        <v>0</v>
      </c>
      <c r="C57" s="28">
        <f t="shared" ref="C57" si="8">SUM(C54:C56)</f>
        <v>0</v>
      </c>
    </row>
    <row r="58" spans="1:7" x14ac:dyDescent="0.25">
      <c r="A58" t="s">
        <v>21</v>
      </c>
      <c r="B58" s="69"/>
      <c r="C58" s="62"/>
    </row>
    <row r="59" spans="1:7" x14ac:dyDescent="0.25">
      <c r="A59" t="s">
        <v>22</v>
      </c>
      <c r="B59" s="27">
        <f>B55</f>
        <v>0</v>
      </c>
      <c r="C59" s="28">
        <f t="shared" ref="C59:C60" si="9">C55</f>
        <v>0</v>
      </c>
    </row>
    <row r="60" spans="1:7" x14ac:dyDescent="0.25">
      <c r="A60" t="s">
        <v>19</v>
      </c>
      <c r="B60" s="27">
        <f>B56</f>
        <v>0</v>
      </c>
      <c r="C60" s="28">
        <f t="shared" si="9"/>
        <v>0</v>
      </c>
    </row>
    <row r="61" spans="1:7" x14ac:dyDescent="0.25">
      <c r="A61" s="7" t="s">
        <v>23</v>
      </c>
      <c r="B61" s="70">
        <f>SUM(B58:B60)</f>
        <v>0</v>
      </c>
      <c r="C61" s="28">
        <f t="shared" ref="C61" si="10">SUM(C58:C60)</f>
        <v>0</v>
      </c>
    </row>
    <row r="62" spans="1:7" ht="6" customHeight="1" x14ac:dyDescent="0.25">
      <c r="B62" s="29"/>
      <c r="C62" s="36"/>
    </row>
    <row r="63" spans="1:7" x14ac:dyDescent="0.25">
      <c r="A63" s="9" t="s">
        <v>24</v>
      </c>
      <c r="B63" s="35" t="e">
        <f>B57/B61</f>
        <v>#DIV/0!</v>
      </c>
      <c r="C63" s="35" t="e">
        <f>C57/C61</f>
        <v>#DIV/0!</v>
      </c>
    </row>
  </sheetData>
  <sheetProtection password="F6C3" sheet="1" objects="1" scenarios="1"/>
  <hyperlinks>
    <hyperlink ref="A51" location="'Measure Formulas &amp; Ratings'!E17" display="LEASE ADJUSTED DEBT SERVICE COVERAGE RATIO" xr:uid="{00000000-0004-0000-0100-000000000000}"/>
    <hyperlink ref="A8" location="'Measure Formulas &amp; Ratings'!A3" display="UNRESTRICTED DAYS LIQUIDITY" xr:uid="{00000000-0004-0000-0100-000001000000}"/>
    <hyperlink ref="A24" location="'Measure Formulas &amp; Ratings'!E3" display="ADJUSTED NET INCOME" xr:uid="{00000000-0004-0000-0100-000002000000}"/>
    <hyperlink ref="A37" location="'Measure Formulas &amp; Ratings'!A13" display="AVERAGE DAILY MEMBERSHIP" xr:uid="{00000000-0004-0000-0100-000003000000}"/>
  </hyperlinks>
  <pageMargins left="0.7" right="0.7" top="0.75" bottom="0.75" header="0.3" footer="0.3"/>
  <pageSetup scale="77" fitToHeight="0"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0"/>
  <sheetViews>
    <sheetView workbookViewId="0">
      <selection activeCell="B9" sqref="B9"/>
    </sheetView>
  </sheetViews>
  <sheetFormatPr defaultRowHeight="15" x14ac:dyDescent="0.25"/>
  <cols>
    <col min="1" max="1" width="35.85546875" customWidth="1"/>
    <col min="2" max="6" width="30.5703125" customWidth="1"/>
  </cols>
  <sheetData>
    <row r="1" spans="1:12" ht="15.75" x14ac:dyDescent="0.25">
      <c r="A1" s="1" t="s">
        <v>139</v>
      </c>
    </row>
    <row r="2" spans="1:12" ht="6.95" customHeight="1" x14ac:dyDescent="0.25">
      <c r="A2" s="1"/>
    </row>
    <row r="3" spans="1:12" ht="18.75" x14ac:dyDescent="0.3">
      <c r="A3" s="2" t="s">
        <v>0</v>
      </c>
      <c r="B3" s="55">
        <f>'Calculations-Data Entry'!B3</f>
        <v>0</v>
      </c>
      <c r="H3" s="18"/>
    </row>
    <row r="4" spans="1:12" ht="18.75" x14ac:dyDescent="0.3">
      <c r="A4" s="3" t="s">
        <v>1</v>
      </c>
      <c r="B4" s="55">
        <f>'Calculations-Data Entry'!B4</f>
        <v>0</v>
      </c>
    </row>
    <row r="5" spans="1:12" ht="18.75" x14ac:dyDescent="0.3">
      <c r="A5" s="3" t="s">
        <v>2</v>
      </c>
      <c r="B5" s="55">
        <f>'Calculations-Data Entry'!B5</f>
        <v>0</v>
      </c>
    </row>
    <row r="8" spans="1:12" ht="18.75" x14ac:dyDescent="0.3">
      <c r="A8" s="40" t="s">
        <v>76</v>
      </c>
      <c r="B8" s="39"/>
      <c r="C8" s="39"/>
      <c r="D8" s="39"/>
      <c r="E8" s="39"/>
      <c r="F8" s="39"/>
    </row>
    <row r="9" spans="1:12" s="47" customFormat="1" x14ac:dyDescent="0.25">
      <c r="A9" s="81" t="s">
        <v>140</v>
      </c>
      <c r="B9" s="66"/>
      <c r="C9" s="46"/>
      <c r="D9" s="46"/>
      <c r="E9" s="46"/>
    </row>
    <row r="10" spans="1:12" s="47" customFormat="1" ht="9" customHeight="1" x14ac:dyDescent="0.25">
      <c r="A10" s="45"/>
      <c r="B10" s="46"/>
      <c r="C10" s="46"/>
      <c r="D10" s="46"/>
      <c r="E10" s="46"/>
    </row>
    <row r="11" spans="1:12" x14ac:dyDescent="0.25">
      <c r="B11" s="5" t="s">
        <v>142</v>
      </c>
      <c r="C11" s="5" t="s">
        <v>143</v>
      </c>
      <c r="D11" s="5" t="s">
        <v>144</v>
      </c>
      <c r="E11" s="5" t="s">
        <v>145</v>
      </c>
      <c r="F11" s="5" t="s">
        <v>146</v>
      </c>
    </row>
    <row r="12" spans="1:12" x14ac:dyDescent="0.25">
      <c r="A12" s="44" t="s">
        <v>85</v>
      </c>
      <c r="B12" s="66"/>
      <c r="C12" s="66"/>
      <c r="D12" s="66"/>
      <c r="E12" s="66"/>
      <c r="F12" s="66"/>
    </row>
    <row r="13" spans="1:12" ht="189.95" customHeight="1" x14ac:dyDescent="0.25">
      <c r="A13" s="44" t="s">
        <v>86</v>
      </c>
      <c r="B13" s="68"/>
      <c r="C13" s="68"/>
      <c r="D13" s="68"/>
      <c r="E13" s="68"/>
      <c r="F13" s="68"/>
    </row>
    <row r="14" spans="1:12" x14ac:dyDescent="0.25">
      <c r="A14" s="7"/>
      <c r="C14" s="41"/>
    </row>
    <row r="15" spans="1:12" x14ac:dyDescent="0.25">
      <c r="K15" s="43"/>
      <c r="L15" s="43"/>
    </row>
    <row r="16" spans="1:12" ht="18.75" x14ac:dyDescent="0.3">
      <c r="A16" s="40" t="s">
        <v>87</v>
      </c>
      <c r="B16" s="39"/>
      <c r="C16" s="39"/>
      <c r="D16" s="39"/>
      <c r="E16" s="39"/>
      <c r="F16" s="39"/>
    </row>
    <row r="17" spans="1:5" x14ac:dyDescent="0.25">
      <c r="A17" s="81" t="s">
        <v>140</v>
      </c>
      <c r="B17" s="66"/>
    </row>
    <row r="18" spans="1:5" ht="9" customHeight="1" x14ac:dyDescent="0.25">
      <c r="A18" s="45"/>
      <c r="B18" s="46"/>
      <c r="C18" s="46"/>
      <c r="D18" s="46"/>
      <c r="E18" s="46"/>
    </row>
    <row r="19" spans="1:5" x14ac:dyDescent="0.25">
      <c r="A19" s="13" t="s">
        <v>141</v>
      </c>
      <c r="B19" s="66"/>
    </row>
    <row r="20" spans="1:5" ht="189.95" customHeight="1" x14ac:dyDescent="0.25">
      <c r="A20" s="13" t="s">
        <v>86</v>
      </c>
      <c r="B20" s="68"/>
    </row>
  </sheetData>
  <sheetProtection password="F6C3" sheet="1" objects="1" scenarios="1"/>
  <hyperlinks>
    <hyperlink ref="A8" location="'Measure Formulas &amp; Ratings'!A31" display="DEFAULT" xr:uid="{00000000-0004-0000-0200-000000000000}"/>
    <hyperlink ref="A16" location="'Measure Formulas &amp; Ratings'!E27" display="GOING CONCERN" xr:uid="{00000000-0004-0000-0200-000001000000}"/>
  </hyperlinks>
  <pageMargins left="0.7" right="0.7" top="0.75" bottom="0.75" header="0.3" footer="0.3"/>
  <pageSetup scale="78"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showInputMessage="1" showErrorMessage="1" prompt="Select rating from dropdown" xr:uid="{C5DD1B08-0B9F-41F8-A76A-01CE3935DC1F}">
          <x14:formula1>
            <xm:f>'Measure Formulas &amp; Ratings'!$A$129:$A$130</xm:f>
          </x14:formula1>
          <xm:sqref>B9 B12:F12 B17 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
  <sheetViews>
    <sheetView workbookViewId="0">
      <selection activeCell="D1" sqref="D1"/>
    </sheetView>
  </sheetViews>
  <sheetFormatPr defaultRowHeight="15" x14ac:dyDescent="0.25"/>
  <cols>
    <col min="1" max="1" width="31.7109375" customWidth="1"/>
    <col min="2" max="2" width="15.140625" customWidth="1"/>
    <col min="3" max="3" width="15.140625" bestFit="1" customWidth="1"/>
    <col min="4" max="7" width="15.140625" customWidth="1"/>
  </cols>
  <sheetData>
    <row r="1" spans="1:8" ht="15.75" x14ac:dyDescent="0.25">
      <c r="A1" s="1" t="s">
        <v>132</v>
      </c>
    </row>
    <row r="2" spans="1:8" ht="6.95" customHeight="1" x14ac:dyDescent="0.25">
      <c r="A2" s="1"/>
    </row>
    <row r="3" spans="1:8" ht="18.75" x14ac:dyDescent="0.3">
      <c r="A3" s="2" t="s">
        <v>0</v>
      </c>
      <c r="B3" s="55">
        <f>'Calculations-Data Entry'!B3</f>
        <v>0</v>
      </c>
      <c r="H3" s="18"/>
    </row>
    <row r="4" spans="1:8" ht="18.75" x14ac:dyDescent="0.3">
      <c r="A4" s="3" t="s">
        <v>1</v>
      </c>
      <c r="B4" s="55">
        <f>'Calculations-Data Entry'!B4</f>
        <v>0</v>
      </c>
    </row>
    <row r="5" spans="1:8" ht="18.75" x14ac:dyDescent="0.3">
      <c r="A5" s="3" t="s">
        <v>2</v>
      </c>
      <c r="B5" s="55">
        <f>'Calculations-Data Entry'!B5</f>
        <v>0</v>
      </c>
    </row>
    <row r="9" spans="1:8" x14ac:dyDescent="0.25">
      <c r="B9" s="43" t="s">
        <v>133</v>
      </c>
      <c r="C9" s="43" t="s">
        <v>134</v>
      </c>
      <c r="D9" s="43" t="s">
        <v>135</v>
      </c>
      <c r="E9" s="43" t="s">
        <v>136</v>
      </c>
      <c r="F9" s="43" t="s">
        <v>137</v>
      </c>
      <c r="G9" s="43" t="s">
        <v>138</v>
      </c>
    </row>
    <row r="10" spans="1:8" x14ac:dyDescent="0.25">
      <c r="A10" t="s">
        <v>13</v>
      </c>
      <c r="B10" s="56" t="e">
        <f>'Calculations-Data Entry'!B21</f>
        <v>#DIV/0!</v>
      </c>
      <c r="C10" s="56" t="e">
        <f>'Calculations-Data Entry'!C21</f>
        <v>#DIV/0!</v>
      </c>
      <c r="D10" s="56" t="e">
        <f>'Calculations-Data Entry'!D21</f>
        <v>#DIV/0!</v>
      </c>
      <c r="E10" s="56" t="e">
        <f>'Calculations-Data Entry'!E21</f>
        <v>#DIV/0!</v>
      </c>
      <c r="F10" s="56" t="e">
        <f>'Calculations-Data Entry'!F21</f>
        <v>#DIV/0!</v>
      </c>
      <c r="G10" s="56" t="e">
        <f>'Calculations-Data Entry'!G21</f>
        <v>#DIV/0!</v>
      </c>
    </row>
    <row r="11" spans="1:8" x14ac:dyDescent="0.25">
      <c r="A11" s="29" t="s">
        <v>15</v>
      </c>
      <c r="B11" s="48" t="e">
        <f>'Calculations-Data Entry'!B34</f>
        <v>#DIV/0!</v>
      </c>
      <c r="C11" s="48" t="e">
        <f>'Calculations-Data Entry'!D34</f>
        <v>#DIV/0!</v>
      </c>
      <c r="D11" s="48" t="e">
        <f>'Calculations-Data Entry'!E34</f>
        <v>#DIV/0!</v>
      </c>
      <c r="E11" s="48" t="e">
        <f>'Calculations-Data Entry'!F34</f>
        <v>#DIV/0!</v>
      </c>
      <c r="F11" s="48" t="e">
        <f>'Calculations-Data Entry'!G34</f>
        <v>#DIV/0!</v>
      </c>
      <c r="G11" s="48" t="e">
        <f>'Calculations-Data Entry'!H34</f>
        <v>#DIV/0!</v>
      </c>
    </row>
    <row r="12" spans="1:8" x14ac:dyDescent="0.25">
      <c r="A12" s="83" t="s">
        <v>26</v>
      </c>
      <c r="B12" s="58">
        <f>'Calculations-Data Entry'!B48</f>
        <v>0</v>
      </c>
      <c r="C12" s="58" t="e">
        <f>'Calculations-Data Entry'!D43</f>
        <v>#DIV/0!</v>
      </c>
      <c r="D12" s="58" t="e">
        <f>'Calculations-Data Entry'!E43</f>
        <v>#DIV/0!</v>
      </c>
      <c r="E12" s="58" t="e">
        <f>'Calculations-Data Entry'!F43</f>
        <v>#DIV/0!</v>
      </c>
      <c r="F12" s="58" t="e">
        <f>'Calculations-Data Entry'!G43</f>
        <v>#DIV/0!</v>
      </c>
      <c r="G12" s="58" t="e">
        <f>'Calculations-Data Entry'!H43</f>
        <v>#DIV/0!</v>
      </c>
    </row>
    <row r="13" spans="1:8" x14ac:dyDescent="0.25">
      <c r="A13" t="s">
        <v>76</v>
      </c>
      <c r="B13" s="9">
        <f>'Default &amp; Going Concern'!B9</f>
        <v>0</v>
      </c>
      <c r="C13" s="9">
        <f>'Default &amp; Going Concern'!B12</f>
        <v>0</v>
      </c>
      <c r="D13" s="9">
        <f>'Default &amp; Going Concern'!C12</f>
        <v>0</v>
      </c>
      <c r="E13" s="9">
        <f>'Default &amp; Going Concern'!D12</f>
        <v>0</v>
      </c>
      <c r="F13" s="9">
        <f>'Default &amp; Going Concern'!E12</f>
        <v>0</v>
      </c>
      <c r="G13" s="9">
        <f>'Default &amp; Going Concern'!F12</f>
        <v>0</v>
      </c>
    </row>
    <row r="14" spans="1:8" x14ac:dyDescent="0.25">
      <c r="A14" t="s">
        <v>87</v>
      </c>
      <c r="B14" s="9">
        <f>'Default &amp; Going Concern'!B17</f>
        <v>0</v>
      </c>
      <c r="C14" s="59"/>
      <c r="D14" s="59"/>
      <c r="E14" s="59"/>
      <c r="F14" s="9">
        <f>'Default &amp; Going Concern'!B19</f>
        <v>0</v>
      </c>
      <c r="G14" s="82"/>
    </row>
    <row r="15" spans="1:8" x14ac:dyDescent="0.25">
      <c r="A15" s="29" t="s">
        <v>88</v>
      </c>
      <c r="B15" s="57" t="e">
        <f>'Calculations-Data Entry'!B63</f>
        <v>#DIV/0!</v>
      </c>
      <c r="C15" s="59"/>
      <c r="D15" s="59"/>
      <c r="E15" s="59"/>
      <c r="F15" s="57" t="e">
        <f>'Calculations-Data Entry'!C63</f>
        <v>#DIV/0!</v>
      </c>
      <c r="G15" s="82"/>
    </row>
    <row r="17" spans="1:2" x14ac:dyDescent="0.25">
      <c r="A17" s="29"/>
      <c r="B17" s="29"/>
    </row>
    <row r="18" spans="1:2" x14ac:dyDescent="0.25">
      <c r="A18" s="29"/>
      <c r="B18" s="29"/>
    </row>
  </sheetData>
  <sheetProtection password="F6C3" sheet="1" objects="1" scenarios="1"/>
  <conditionalFormatting sqref="B13:G13">
    <cfRule type="containsText" dxfId="17" priority="36" operator="containsText" text="Meets Standard">
      <formula>NOT(ISERROR(SEARCH("Meets Standard",B13)))</formula>
    </cfRule>
    <cfRule type="containsText" dxfId="16" priority="35" operator="containsText" text="Below Standard">
      <formula>NOT(ISERROR(SEARCH("Below Standard",B13)))</formula>
    </cfRule>
  </conditionalFormatting>
  <conditionalFormatting sqref="B14">
    <cfRule type="containsText" dxfId="15" priority="34" operator="containsText" text="Meets Standard">
      <formula>NOT(ISERROR(SEARCH("Meets Standard",B14)))</formula>
    </cfRule>
    <cfRule type="containsText" dxfId="14" priority="33" operator="containsText" text="Below Standard">
      <formula>NOT(ISERROR(SEARCH("Below Standard",B14)))</formula>
    </cfRule>
  </conditionalFormatting>
  <conditionalFormatting sqref="F14">
    <cfRule type="containsText" dxfId="13" priority="32" operator="containsText" text="Meets Standard">
      <formula>NOT(ISERROR(SEARCH("Meets Standard",F14)))</formula>
    </cfRule>
    <cfRule type="containsText" dxfId="12" priority="31" operator="containsText" text="Below Standard">
      <formula>NOT(ISERROR(SEARCH("Below Standard",F14)))</formula>
    </cfRule>
  </conditionalFormatting>
  <conditionalFormatting sqref="B10:G10">
    <cfRule type="cellIs" dxfId="11" priority="30" operator="lessThan">
      <formula>15</formula>
    </cfRule>
    <cfRule type="cellIs" dxfId="10" priority="29" operator="between">
      <formula>15</formula>
      <formula>29.99</formula>
    </cfRule>
    <cfRule type="cellIs" dxfId="9" priority="28" operator="greaterThan">
      <formula>29.99</formula>
    </cfRule>
  </conditionalFormatting>
  <conditionalFormatting sqref="B15">
    <cfRule type="cellIs" dxfId="8" priority="15" operator="lessThan">
      <formula>1</formula>
    </cfRule>
    <cfRule type="cellIs" dxfId="7" priority="14" operator="between">
      <formula>1</formula>
      <formula>1.1094</formula>
    </cfRule>
    <cfRule type="cellIs" dxfId="6" priority="13" operator="greaterThan">
      <formula>1.1094</formula>
    </cfRule>
  </conditionalFormatting>
  <conditionalFormatting sqref="F15">
    <cfRule type="cellIs" dxfId="5" priority="6" operator="lessThan">
      <formula>1</formula>
    </cfRule>
    <cfRule type="cellIs" dxfId="4" priority="5" operator="between">
      <formula>1</formula>
      <formula>1.1094</formula>
    </cfRule>
    <cfRule type="cellIs" dxfId="3" priority="4" operator="greaterThan">
      <formula>1.1094</formula>
    </cfRule>
  </conditionalFormatting>
  <conditionalFormatting sqref="B11:G11">
    <cfRule type="cellIs" dxfId="2" priority="3" operator="lessThan">
      <formula>-0.0499999999999999</formula>
    </cfRule>
    <cfRule type="cellIs" dxfId="1" priority="2" operator="between">
      <formula>-0.0499999999999999</formula>
      <formula>0</formula>
    </cfRule>
    <cfRule type="cellIs" dxfId="0" priority="1" operator="greaterThan">
      <formula>0</formula>
    </cfRule>
  </conditionalFormatting>
  <hyperlinks>
    <hyperlink ref="A12" location="'Measure Formulas &amp; Ratings'!A13" display="AVERAGE DAILY MEMBERSHIP" xr:uid="{50219972-1261-4B02-AF71-B3B049D4C99F}"/>
  </hyperlinks>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0"/>
  <sheetViews>
    <sheetView workbookViewId="0">
      <selection activeCell="C1" sqref="C1"/>
    </sheetView>
  </sheetViews>
  <sheetFormatPr defaultRowHeight="15" x14ac:dyDescent="0.25"/>
  <cols>
    <col min="1" max="1" width="22.5703125" bestFit="1" customWidth="1"/>
    <col min="2" max="2" width="43.7109375" customWidth="1"/>
    <col min="5" max="5" width="17.42578125" bestFit="1" customWidth="1"/>
    <col min="6" max="6" width="62.5703125" bestFit="1" customWidth="1"/>
  </cols>
  <sheetData>
    <row r="1" spans="1:6" ht="21" x14ac:dyDescent="0.35">
      <c r="A1" s="26" t="s">
        <v>75</v>
      </c>
    </row>
    <row r="2" spans="1:6" ht="6.6" customHeight="1" x14ac:dyDescent="0.25"/>
    <row r="3" spans="1:6" ht="15.75" x14ac:dyDescent="0.25">
      <c r="A3" s="25" t="s">
        <v>71</v>
      </c>
      <c r="B3" s="10"/>
      <c r="E3" s="25" t="s">
        <v>72</v>
      </c>
      <c r="F3" s="10"/>
    </row>
    <row r="4" spans="1:6" x14ac:dyDescent="0.25">
      <c r="A4" s="13" t="s">
        <v>36</v>
      </c>
      <c r="B4" s="15" t="s">
        <v>37</v>
      </c>
      <c r="E4" s="13" t="s">
        <v>43</v>
      </c>
      <c r="F4" s="15" t="s">
        <v>44</v>
      </c>
    </row>
    <row r="5" spans="1:6" x14ac:dyDescent="0.25">
      <c r="B5" s="15" t="s">
        <v>38</v>
      </c>
      <c r="F5" s="15" t="s">
        <v>45</v>
      </c>
    </row>
    <row r="6" spans="1:6" x14ac:dyDescent="0.25">
      <c r="B6" s="15" t="s">
        <v>39</v>
      </c>
      <c r="F6" s="15" t="s">
        <v>46</v>
      </c>
    </row>
    <row r="8" spans="1:6" x14ac:dyDescent="0.25">
      <c r="A8" s="13" t="s">
        <v>40</v>
      </c>
      <c r="B8" s="19" t="s">
        <v>41</v>
      </c>
      <c r="E8" s="13" t="s">
        <v>47</v>
      </c>
      <c r="F8" s="15" t="s">
        <v>17</v>
      </c>
    </row>
    <row r="9" spans="1:6" x14ac:dyDescent="0.25">
      <c r="B9" s="20" t="s">
        <v>66</v>
      </c>
      <c r="F9" s="15" t="s">
        <v>38</v>
      </c>
    </row>
    <row r="10" spans="1:6" x14ac:dyDescent="0.25">
      <c r="B10" s="21" t="s">
        <v>42</v>
      </c>
      <c r="F10" s="15" t="s">
        <v>44</v>
      </c>
    </row>
    <row r="12" spans="1:6" x14ac:dyDescent="0.25">
      <c r="E12" s="13" t="s">
        <v>40</v>
      </c>
      <c r="F12" s="23" t="s">
        <v>69</v>
      </c>
    </row>
    <row r="13" spans="1:6" ht="15.75" x14ac:dyDescent="0.25">
      <c r="A13" s="25" t="s">
        <v>73</v>
      </c>
      <c r="B13" s="10"/>
      <c r="F13" s="20" t="s">
        <v>70</v>
      </c>
    </row>
    <row r="14" spans="1:6" x14ac:dyDescent="0.25">
      <c r="A14" s="13" t="s">
        <v>48</v>
      </c>
      <c r="B14" s="15" t="s">
        <v>49</v>
      </c>
      <c r="F14" s="22" t="s">
        <v>67</v>
      </c>
    </row>
    <row r="15" spans="1:6" x14ac:dyDescent="0.25">
      <c r="B15" s="15" t="s">
        <v>50</v>
      </c>
      <c r="F15" s="16"/>
    </row>
    <row r="16" spans="1:6" x14ac:dyDescent="0.25">
      <c r="B16" s="15" t="s">
        <v>51</v>
      </c>
    </row>
    <row r="17" spans="1:6" ht="15.75" x14ac:dyDescent="0.25">
      <c r="E17" s="25" t="s">
        <v>74</v>
      </c>
      <c r="F17" s="10"/>
    </row>
    <row r="18" spans="1:6" x14ac:dyDescent="0.25">
      <c r="A18" s="13" t="s">
        <v>52</v>
      </c>
      <c r="B18" s="15" t="s">
        <v>53</v>
      </c>
      <c r="E18" s="13" t="s">
        <v>36</v>
      </c>
      <c r="F18" s="15" t="s">
        <v>62</v>
      </c>
    </row>
    <row r="19" spans="1:6" x14ac:dyDescent="0.25">
      <c r="B19" s="15"/>
      <c r="F19" s="15" t="s">
        <v>38</v>
      </c>
    </row>
    <row r="20" spans="1:6" x14ac:dyDescent="0.25">
      <c r="A20" s="13" t="s">
        <v>40</v>
      </c>
      <c r="B20" s="17" t="s">
        <v>54</v>
      </c>
      <c r="F20" s="15" t="s">
        <v>63</v>
      </c>
    </row>
    <row r="21" spans="1:6" x14ac:dyDescent="0.25">
      <c r="B21" s="23" t="s">
        <v>55</v>
      </c>
    </row>
    <row r="22" spans="1:6" x14ac:dyDescent="0.25">
      <c r="B22" s="24" t="s">
        <v>56</v>
      </c>
      <c r="E22" s="13" t="s">
        <v>40</v>
      </c>
      <c r="F22" s="23" t="s">
        <v>68</v>
      </c>
    </row>
    <row r="23" spans="1:6" x14ac:dyDescent="0.25">
      <c r="B23" s="22" t="s">
        <v>57</v>
      </c>
      <c r="F23" s="20" t="s">
        <v>64</v>
      </c>
    </row>
    <row r="24" spans="1:6" x14ac:dyDescent="0.25">
      <c r="B24" s="18"/>
      <c r="F24" s="21" t="s">
        <v>65</v>
      </c>
    </row>
    <row r="25" spans="1:6" x14ac:dyDescent="0.25">
      <c r="B25" s="17" t="s">
        <v>58</v>
      </c>
    </row>
    <row r="26" spans="1:6" x14ac:dyDescent="0.25">
      <c r="B26" s="23" t="s">
        <v>59</v>
      </c>
    </row>
    <row r="27" spans="1:6" ht="15.75" x14ac:dyDescent="0.25">
      <c r="B27" s="24" t="s">
        <v>60</v>
      </c>
      <c r="E27" s="25" t="s">
        <v>78</v>
      </c>
      <c r="F27" s="10"/>
    </row>
    <row r="28" spans="1:6" x14ac:dyDescent="0.25">
      <c r="A28" s="11"/>
      <c r="B28" s="22" t="s">
        <v>61</v>
      </c>
      <c r="E28" t="s">
        <v>79</v>
      </c>
    </row>
    <row r="30" spans="1:6" x14ac:dyDescent="0.25">
      <c r="E30" s="42" t="s">
        <v>40</v>
      </c>
    </row>
    <row r="31" spans="1:6" ht="15.75" x14ac:dyDescent="0.25">
      <c r="A31" s="25" t="s">
        <v>77</v>
      </c>
      <c r="B31" s="10"/>
      <c r="E31" s="85" t="s">
        <v>82</v>
      </c>
      <c r="F31" s="85"/>
    </row>
    <row r="32" spans="1:6" x14ac:dyDescent="0.25">
      <c r="A32" t="s">
        <v>79</v>
      </c>
      <c r="E32" s="85"/>
      <c r="F32" s="85"/>
    </row>
    <row r="34" spans="1:6" x14ac:dyDescent="0.25">
      <c r="A34" s="42" t="s">
        <v>40</v>
      </c>
      <c r="E34" s="84" t="s">
        <v>83</v>
      </c>
      <c r="F34" s="84"/>
    </row>
    <row r="35" spans="1:6" x14ac:dyDescent="0.25">
      <c r="A35" s="85" t="s">
        <v>80</v>
      </c>
      <c r="B35" s="85"/>
      <c r="E35" s="84"/>
      <c r="F35" s="84"/>
    </row>
    <row r="36" spans="1:6" x14ac:dyDescent="0.25">
      <c r="A36" s="85"/>
      <c r="B36" s="85"/>
      <c r="E36" s="84"/>
      <c r="F36" s="84"/>
    </row>
    <row r="38" spans="1:6" ht="14.45" customHeight="1" x14ac:dyDescent="0.25">
      <c r="A38" s="84" t="s">
        <v>81</v>
      </c>
      <c r="B38" s="84"/>
      <c r="E38" s="84" t="s">
        <v>84</v>
      </c>
      <c r="F38" s="84"/>
    </row>
    <row r="39" spans="1:6" x14ac:dyDescent="0.25">
      <c r="A39" s="84"/>
      <c r="B39" s="84"/>
      <c r="E39" s="84"/>
      <c r="F39" s="84"/>
    </row>
    <row r="40" spans="1:6" x14ac:dyDescent="0.25">
      <c r="E40" s="84"/>
      <c r="F40" s="84"/>
    </row>
    <row r="128" spans="1:1" x14ac:dyDescent="0.25">
      <c r="A128" t="s">
        <v>147</v>
      </c>
    </row>
    <row r="129" spans="1:1" x14ac:dyDescent="0.25">
      <c r="A129" t="s">
        <v>148</v>
      </c>
    </row>
    <row r="130" spans="1:1" x14ac:dyDescent="0.25">
      <c r="A130" t="s">
        <v>149</v>
      </c>
    </row>
  </sheetData>
  <sheetProtection password="F6C3" sheet="1" objects="1" scenarios="1"/>
  <mergeCells count="5">
    <mergeCell ref="E38:F40"/>
    <mergeCell ref="A38:B39"/>
    <mergeCell ref="E34:F36"/>
    <mergeCell ref="E31:F32"/>
    <mergeCell ref="A35:B36"/>
  </mergeCells>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Calculations-Data Entry</vt:lpstr>
      <vt:lpstr>Default &amp; Going Concern</vt:lpstr>
      <vt:lpstr>Performance Summary</vt:lpstr>
      <vt:lpstr>Measure Formulas &amp; Ratings</vt:lpstr>
      <vt:lpstr>'Default &amp; Going Concern'!Print_Area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Leder</dc:creator>
  <cp:lastModifiedBy>Andrea Leder</cp:lastModifiedBy>
  <cp:lastPrinted>2021-06-24T15:33:57Z</cp:lastPrinted>
  <dcterms:created xsi:type="dcterms:W3CDTF">2020-12-16T15:23:11Z</dcterms:created>
  <dcterms:modified xsi:type="dcterms:W3CDTF">2021-11-19T13:39:24Z</dcterms:modified>
</cp:coreProperties>
</file>